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255ae8bb8ac9ee/Documents/Bandon Crossings Golf Course/Cypress Room and Weddings/wine and beer lists/Wines and Beers at Bandon Crossings/"/>
    </mc:Choice>
  </mc:AlternateContent>
  <xr:revisionPtr revIDLastSave="60" documentId="8_{A5EAB085-66EB-456F-B333-46038308EC95}" xr6:coauthVersionLast="47" xr6:coauthVersionMax="47" xr10:uidLastSave="{12E79701-8BE3-4531-B6E8-BE568C90B44E}"/>
  <bookViews>
    <workbookView xWindow="678" yWindow="390" windowWidth="19068" windowHeight="11484" xr2:uid="{00000000-000D-0000-FFFF-FFFF00000000}"/>
  </bookViews>
  <sheets>
    <sheet name="Sheet1" sheetId="1" r:id="rId1"/>
  </sheets>
  <definedNames>
    <definedName name="Wmarkup">Sheet1!$H$2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D70" i="1"/>
  <c r="I56" i="1"/>
  <c r="I42" i="1"/>
  <c r="I35" i="1"/>
  <c r="I36" i="1"/>
  <c r="I37" i="1"/>
  <c r="I38" i="1"/>
  <c r="I39" i="1"/>
  <c r="I40" i="1"/>
  <c r="I41" i="1"/>
  <c r="I44" i="1"/>
  <c r="I45" i="1"/>
  <c r="I46" i="1"/>
  <c r="I47" i="1"/>
  <c r="I48" i="1"/>
  <c r="I49" i="1"/>
  <c r="I50" i="1"/>
  <c r="I52" i="1"/>
  <c r="I53" i="1"/>
  <c r="I54" i="1"/>
  <c r="I57" i="1"/>
  <c r="I58" i="1"/>
  <c r="I59" i="1"/>
  <c r="I60" i="1"/>
  <c r="I61" i="1"/>
  <c r="I63" i="1"/>
  <c r="I34" i="1"/>
  <c r="F28" i="1"/>
  <c r="G155" i="1" l="1"/>
  <c r="E93" i="1"/>
  <c r="G149" i="1"/>
  <c r="G153" i="1" s="1"/>
  <c r="G154" i="1" s="1"/>
  <c r="E83" i="1"/>
  <c r="E81" i="1"/>
  <c r="E77" i="1"/>
  <c r="E76" i="1"/>
  <c r="E91" i="1"/>
  <c r="G20" i="1"/>
  <c r="G21" i="1"/>
  <c r="G19" i="1"/>
  <c r="G18" i="1"/>
  <c r="D16" i="1"/>
  <c r="C16" i="1"/>
  <c r="E92" i="1"/>
  <c r="E73" i="1"/>
  <c r="E86" i="1"/>
  <c r="E85" i="1"/>
  <c r="E79" i="1"/>
  <c r="E75" i="1"/>
  <c r="E87" i="1"/>
  <c r="C70" i="1"/>
  <c r="I31" i="1"/>
  <c r="I65" i="1" s="1"/>
  <c r="E95" i="1" l="1"/>
  <c r="G25" i="1"/>
  <c r="F97" i="1" l="1"/>
  <c r="F98" i="1" s="1"/>
  <c r="F99" i="1" s="1"/>
</calcChain>
</file>

<file path=xl/sharedStrings.xml><?xml version="1.0" encoding="utf-8"?>
<sst xmlns="http://schemas.openxmlformats.org/spreadsheetml/2006/main" count="161" uniqueCount="144">
  <si>
    <t>Pitchers of Iced water are complementary</t>
  </si>
  <si>
    <t>Number ordered</t>
  </si>
  <si>
    <t>total item price</t>
  </si>
  <si>
    <t>QTY</t>
  </si>
  <si>
    <t>Canyon Road</t>
  </si>
  <si>
    <t>Proverb Wines</t>
  </si>
  <si>
    <t>Drumheller</t>
  </si>
  <si>
    <t>total wine order:</t>
  </si>
  <si>
    <t>1/6 keg</t>
  </si>
  <si>
    <t>Bottled Beers</t>
  </si>
  <si>
    <t>Total Beer order:</t>
  </si>
  <si>
    <t xml:space="preserve">Notes: </t>
  </si>
  <si>
    <t>Draft Beer Servings (12 oz. Portion)</t>
  </si>
  <si>
    <t xml:space="preserve">Two beers can be on tap at the same time. Order enough for your event.  </t>
  </si>
  <si>
    <t>Individual servings</t>
  </si>
  <si>
    <t>Wine by the glass</t>
  </si>
  <si>
    <t>Sparkling wine Mimosas</t>
  </si>
  <si>
    <t>(Non-hosted bar prices do not include service fee, and we appreciate a gratuity directly to the bartender)</t>
  </si>
  <si>
    <t>5 oz</t>
  </si>
  <si>
    <t>8 oz</t>
  </si>
  <si>
    <t>Some things to keep in mind when preparing an order for beverages:</t>
  </si>
  <si>
    <t>Your guests will be there for several hours.</t>
  </si>
  <si>
    <t xml:space="preserve">Alcohol should be limited to 1 drink per person per hour. </t>
  </si>
  <si>
    <t>Some will prefer beer, and some wine, and some non-alcoholic. You will need to make estimates.</t>
  </si>
  <si>
    <t>bottles needed</t>
  </si>
  <si>
    <t>number kegs required</t>
  </si>
  <si>
    <t xml:space="preserve">Wine Order </t>
  </si>
  <si>
    <t>Draft Beer Order</t>
  </si>
  <si>
    <t>Subtotal Beverage order:</t>
  </si>
  <si>
    <t>Total Beverage Order</t>
  </si>
  <si>
    <t>Please pay this amount 30 days in advance of the event</t>
  </si>
  <si>
    <t>Wine Caclulations</t>
  </si>
  <si>
    <t>Desired #  Servings</t>
  </si>
  <si>
    <t>Draft Beer Caclulations</t>
  </si>
  <si>
    <t>Your Event:</t>
  </si>
  <si>
    <t>Service fee (20%)</t>
  </si>
  <si>
    <t>Arch Rock -Gold Beach</t>
  </si>
  <si>
    <t>Fort George Brewing - Astoria</t>
  </si>
  <si>
    <t xml:space="preserve">Event Date: </t>
  </si>
  <si>
    <t>Cavatica Stout</t>
  </si>
  <si>
    <t xml:space="preserve">City of Dreams IPA </t>
  </si>
  <si>
    <t xml:space="preserve">Vortex IPA </t>
  </si>
  <si>
    <t>Lemonade</t>
  </si>
  <si>
    <t>"corkage fee"</t>
  </si>
  <si>
    <t xml:space="preserve">desired servings </t>
  </si>
  <si>
    <t>each</t>
  </si>
  <si>
    <t>Fill in the yellow blocks to place your order</t>
  </si>
  <si>
    <t>Event pricing - No Host Bar</t>
  </si>
  <si>
    <t>Fill in the number of servings in the green blocks below to calculate the amounts you will need</t>
  </si>
  <si>
    <t>total servings desired</t>
  </si>
  <si>
    <t>gallons needed</t>
  </si>
  <si>
    <t>Soft drinks available by gallon</t>
  </si>
  <si>
    <t>Base your order on  serving size:</t>
  </si>
  <si>
    <t>Wine Margaritas</t>
  </si>
  <si>
    <t>Draft beer</t>
  </si>
  <si>
    <t>Price each gallon</t>
  </si>
  <si>
    <t xml:space="preserve">We offer pitchers of tea and juices by the gallon for events. Use the tool below to estimate the number of gallons of each drink to place your order. </t>
  </si>
  <si>
    <t>Individual Assorted Canned sodas</t>
  </si>
  <si>
    <t>Water and Non-alcoholic drinks</t>
  </si>
  <si>
    <t>Total Non-Alcoholic Drink Order:</t>
  </si>
  <si>
    <t xml:space="preserve">Unopened bottles of wine may be taken with you at the end of the event. </t>
  </si>
  <si>
    <t xml:space="preserve">Bartender </t>
  </si>
  <si>
    <t>Orange Juice (can be used for Mimosas)</t>
  </si>
  <si>
    <t>Cranberry Juice (can be used for Mimosas)</t>
  </si>
  <si>
    <t>Cabernet Sauvignon</t>
  </si>
  <si>
    <t>Chardonnay</t>
  </si>
  <si>
    <t>Merlot</t>
  </si>
  <si>
    <t>Moscato</t>
  </si>
  <si>
    <t>Pinot Grigio</t>
  </si>
  <si>
    <t>Pinot Noir</t>
  </si>
  <si>
    <t>Sauvignon Blanc</t>
  </si>
  <si>
    <t>White Zinfandel</t>
  </si>
  <si>
    <t>Rose</t>
  </si>
  <si>
    <t>Iced Tea</t>
  </si>
  <si>
    <t>Corkage fee/bottle</t>
  </si>
  <si>
    <t>Charges:</t>
  </si>
  <si>
    <t>Spirits:</t>
  </si>
  <si>
    <t>If liquor provided by guest</t>
  </si>
  <si>
    <t>Mixed drink #1</t>
  </si>
  <si>
    <t>Mixed Drink #2</t>
  </si>
  <si>
    <t>Mixed Drink #3</t>
  </si>
  <si>
    <t>Mixed Drink #4</t>
  </si>
  <si>
    <t>$100 permit fee for hard liquor</t>
  </si>
  <si>
    <t>Beverage 1</t>
  </si>
  <si>
    <t>Beverage 2</t>
  </si>
  <si>
    <t>Beverage 3</t>
  </si>
  <si>
    <t>Plastic cups provided.  Glass cups can be rented for additional charge from outside vendor</t>
  </si>
  <si>
    <t>Name</t>
  </si>
  <si>
    <t>Mixers needed</t>
  </si>
  <si>
    <t xml:space="preserve">In order to serve hard liquor (anything other than beer, wine or seltzers) We need to secure a permit </t>
  </si>
  <si>
    <t>Mixed Drinks</t>
  </si>
  <si>
    <t>Bandon Crossings Events - Beer and Wine Order Form</t>
  </si>
  <si>
    <t>Seltzers</t>
  </si>
  <si>
    <t>J. Roget Brut</t>
  </si>
  <si>
    <t>Wycliff Brut Champagne</t>
  </si>
  <si>
    <t>Andre Extra Dry Champagne</t>
  </si>
  <si>
    <t>Andre pink Champagne Blush</t>
  </si>
  <si>
    <t>La Marca Prosecco Extra Dry</t>
  </si>
  <si>
    <t>Sparkling</t>
  </si>
  <si>
    <t>Gold Beach lager</t>
  </si>
  <si>
    <t xml:space="preserve">Pistol River Pale </t>
  </si>
  <si>
    <t xml:space="preserve">Porter </t>
  </si>
  <si>
    <t>Good Life</t>
  </si>
  <si>
    <t>Sweet A's Pacific Ale</t>
  </si>
  <si>
    <t>Buoy</t>
  </si>
  <si>
    <t>IPA</t>
  </si>
  <si>
    <t>$5/pour</t>
  </si>
  <si>
    <t>You can get a partial credit for Unopened beer Kegs. Kegs cannot be taken away.</t>
  </si>
  <si>
    <t>Size</t>
  </si>
  <si>
    <t># servings</t>
  </si>
  <si>
    <t>Mixed drink Setup</t>
  </si>
  <si>
    <t>Permit</t>
  </si>
  <si>
    <t>Costs</t>
  </si>
  <si>
    <t>Total</t>
  </si>
  <si>
    <t>Total Liquor Order</t>
  </si>
  <si>
    <t>Limited setups available. Menu fixed in advance.</t>
  </si>
  <si>
    <t>Please provide your desired spirits and mixed drinks below.</t>
  </si>
  <si>
    <t>Spirits</t>
  </si>
  <si>
    <t>You will NOT be able to take any  bottles of liquor with you after the event, per OLCC regulations</t>
  </si>
  <si>
    <t xml:space="preserve">There will be no  refunds offered if the drinks are not all poured. </t>
  </si>
  <si>
    <t>Single serving corkage fee</t>
  </si>
  <si>
    <t>$100 bartender fee</t>
  </si>
  <si>
    <t>We will need to provide a quote for you based on your request</t>
  </si>
  <si>
    <t>Quote provided by Bandon Crossings</t>
  </si>
  <si>
    <t>Subtotal Spirits order:</t>
  </si>
  <si>
    <t>Sierra Nevada</t>
  </si>
  <si>
    <t xml:space="preserve">Hazy Little Thing IPA </t>
  </si>
  <si>
    <t>5-6 servings per bottle</t>
  </si>
  <si>
    <t>Bottles of wine are less expensive if purchased by the case. You will see both options below.</t>
  </si>
  <si>
    <t>price @ in case</t>
  </si>
  <si>
    <t>Single Qty</t>
  </si>
  <si>
    <t>Case Qty</t>
  </si>
  <si>
    <t>Case cnt</t>
  </si>
  <si>
    <t>Case $</t>
  </si>
  <si>
    <t>Brut Sparkling</t>
  </si>
  <si>
    <t>Wycliff Brut Rose Champagne</t>
  </si>
  <si>
    <t xml:space="preserve">Campo Viejo Cava Brut </t>
  </si>
  <si>
    <t>La Marca Prosecco extra dry rose</t>
  </si>
  <si>
    <t>Single$</t>
  </si>
  <si>
    <t>Prices effective as of 5/23/2025</t>
  </si>
  <si>
    <t>Case Orders</t>
  </si>
  <si>
    <t>Single Bottles</t>
  </si>
  <si>
    <t>1/2 keg</t>
  </si>
  <si>
    <t>Coors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</si>
</sst>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valanche"/>
    </font>
    <font>
      <sz val="10"/>
      <color theme="1"/>
      <name val="Avalanche"/>
    </font>
    <font>
      <b/>
      <sz val="10"/>
      <color theme="1"/>
      <name val="Avalanche"/>
    </font>
    <font>
      <i/>
      <sz val="9"/>
      <color theme="1"/>
      <name val="Avalanche"/>
    </font>
    <font>
      <b/>
      <sz val="11"/>
      <color theme="1"/>
      <name val="Avalanche"/>
    </font>
    <font>
      <sz val="11"/>
      <color theme="1"/>
      <name val="Avalanche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valanche"/>
    </font>
    <font>
      <i/>
      <sz val="10"/>
      <color theme="1"/>
      <name val="Avalanche"/>
    </font>
    <font>
      <b/>
      <sz val="10"/>
      <color rgb="FF000000"/>
      <name val="Avalanche"/>
    </font>
    <font>
      <sz val="9"/>
      <color theme="1"/>
      <name val="Avalanche"/>
    </font>
    <font>
      <u/>
      <sz val="11"/>
      <color theme="10"/>
      <name val="Calibri"/>
      <family val="2"/>
      <scheme val="minor"/>
    </font>
    <font>
      <sz val="11"/>
      <name val="Avalanche"/>
    </font>
    <font>
      <i/>
      <sz val="10"/>
      <color theme="6" tint="-0.499984740745262"/>
      <name val="Avalanche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wrapText="1"/>
    </xf>
    <xf numFmtId="0" fontId="4" fillId="2" borderId="0" xfId="0" applyFont="1" applyFill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4" fillId="0" borderId="7" xfId="0" applyFont="1" applyBorder="1"/>
    <xf numFmtId="0" fontId="3" fillId="0" borderId="7" xfId="0" applyFont="1" applyBorder="1"/>
    <xf numFmtId="0" fontId="3" fillId="3" borderId="7" xfId="0" applyFont="1" applyFill="1" applyBorder="1"/>
    <xf numFmtId="6" fontId="3" fillId="0" borderId="8" xfId="0" applyNumberFormat="1" applyFont="1" applyBorder="1"/>
    <xf numFmtId="0" fontId="3" fillId="0" borderId="2" xfId="0" applyFont="1" applyBorder="1"/>
    <xf numFmtId="0" fontId="3" fillId="3" borderId="0" xfId="0" applyFont="1" applyFill="1"/>
    <xf numFmtId="6" fontId="3" fillId="0" borderId="3" xfId="0" applyNumberFormat="1" applyFont="1" applyBorder="1"/>
    <xf numFmtId="0" fontId="3" fillId="0" borderId="4" xfId="0" applyFont="1" applyBorder="1"/>
    <xf numFmtId="0" fontId="3" fillId="3" borderId="1" xfId="0" applyFont="1" applyFill="1" applyBorder="1"/>
    <xf numFmtId="6" fontId="3" fillId="0" borderId="5" xfId="0" applyNumberFormat="1" applyFont="1" applyBorder="1"/>
    <xf numFmtId="6" fontId="3" fillId="0" borderId="0" xfId="0" applyNumberFormat="1" applyFont="1"/>
    <xf numFmtId="6" fontId="3" fillId="0" borderId="0" xfId="0" applyNumberFormat="1" applyFont="1" applyAlignment="1">
      <alignment horizontal="right"/>
    </xf>
    <xf numFmtId="164" fontId="3" fillId="0" borderId="0" xfId="0" applyNumberFormat="1" applyFont="1"/>
    <xf numFmtId="1" fontId="3" fillId="3" borderId="0" xfId="0" applyNumberFormat="1" applyFont="1" applyFill="1"/>
    <xf numFmtId="44" fontId="3" fillId="0" borderId="0" xfId="1" applyFont="1"/>
    <xf numFmtId="0" fontId="4" fillId="4" borderId="0" xfId="0" applyFont="1" applyFill="1"/>
    <xf numFmtId="0" fontId="3" fillId="4" borderId="0" xfId="0" applyFont="1" applyFill="1"/>
    <xf numFmtId="0" fontId="4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2" xfId="0" applyFont="1" applyBorder="1"/>
    <xf numFmtId="164" fontId="3" fillId="0" borderId="13" xfId="0" applyNumberFormat="1" applyFont="1" applyBorder="1"/>
    <xf numFmtId="0" fontId="4" fillId="0" borderId="12" xfId="0" applyFont="1" applyBorder="1"/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right"/>
    </xf>
    <xf numFmtId="0" fontId="3" fillId="0" borderId="15" xfId="0" applyFont="1" applyBorder="1"/>
    <xf numFmtId="164" fontId="3" fillId="0" borderId="16" xfId="0" applyNumberFormat="1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5" xfId="0" applyFont="1" applyBorder="1"/>
    <xf numFmtId="1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8" xfId="0" applyFont="1" applyBorder="1"/>
    <xf numFmtId="0" fontId="3" fillId="0" borderId="18" xfId="0" applyFont="1" applyBorder="1"/>
    <xf numFmtId="6" fontId="4" fillId="0" borderId="19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7" fillId="0" borderId="20" xfId="0" applyFont="1" applyBorder="1"/>
    <xf numFmtId="0" fontId="6" fillId="0" borderId="20" xfId="0" applyFont="1" applyBorder="1"/>
    <xf numFmtId="6" fontId="12" fillId="0" borderId="21" xfId="0" applyNumberFormat="1" applyFont="1" applyBorder="1"/>
    <xf numFmtId="0" fontId="9" fillId="0" borderId="9" xfId="0" applyFont="1" applyBorder="1" applyAlignment="1">
      <alignment vertical="center"/>
    </xf>
    <xf numFmtId="0" fontId="3" fillId="0" borderId="11" xfId="0" applyFont="1" applyBorder="1"/>
    <xf numFmtId="0" fontId="11" fillId="0" borderId="12" xfId="0" applyFont="1" applyBorder="1"/>
    <xf numFmtId="0" fontId="3" fillId="0" borderId="13" xfId="0" applyFont="1" applyBorder="1"/>
    <xf numFmtId="0" fontId="11" fillId="0" borderId="12" xfId="0" applyFont="1" applyBorder="1" applyAlignment="1">
      <alignment vertical="center"/>
    </xf>
    <xf numFmtId="0" fontId="11" fillId="0" borderId="13" xfId="0" applyFont="1" applyBorder="1"/>
    <xf numFmtId="0" fontId="12" fillId="0" borderId="12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3" borderId="0" xfId="0" applyFont="1" applyFill="1"/>
    <xf numFmtId="0" fontId="12" fillId="0" borderId="12" xfId="0" applyFont="1" applyBorder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6" fontId="7" fillId="0" borderId="0" xfId="0" applyNumberFormat="1" applyFont="1" applyAlignment="1">
      <alignment wrapText="1"/>
    </xf>
    <xf numFmtId="0" fontId="11" fillId="0" borderId="12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6" fontId="7" fillId="0" borderId="0" xfId="0" applyNumberFormat="1" applyFont="1"/>
    <xf numFmtId="6" fontId="11" fillId="0" borderId="0" xfId="0" applyNumberFormat="1" applyFont="1"/>
    <xf numFmtId="0" fontId="12" fillId="0" borderId="22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3" fillId="0" borderId="12" xfId="0" applyFont="1" applyBorder="1" applyAlignment="1">
      <alignment horizontal="left" vertical="center" wrapText="1" inden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6" fontId="3" fillId="0" borderId="10" xfId="0" applyNumberFormat="1" applyFont="1" applyBorder="1"/>
    <xf numFmtId="0" fontId="5" fillId="0" borderId="14" xfId="0" applyFont="1" applyBorder="1"/>
    <xf numFmtId="0" fontId="3" fillId="0" borderId="16" xfId="0" applyFont="1" applyBorder="1"/>
    <xf numFmtId="0" fontId="16" fillId="0" borderId="0" xfId="0" applyFont="1"/>
    <xf numFmtId="0" fontId="2" fillId="0" borderId="12" xfId="0" applyFont="1" applyBorder="1" applyAlignment="1">
      <alignment horizontal="left" vertical="center" indent="1"/>
    </xf>
    <xf numFmtId="0" fontId="3" fillId="5" borderId="15" xfId="0" applyFont="1" applyFill="1" applyBorder="1"/>
    <xf numFmtId="164" fontId="3" fillId="5" borderId="16" xfId="0" applyNumberFormat="1" applyFont="1" applyFill="1" applyBorder="1"/>
    <xf numFmtId="0" fontId="9" fillId="6" borderId="12" xfId="0" applyFont="1" applyFill="1" applyBorder="1"/>
    <xf numFmtId="0" fontId="8" fillId="6" borderId="12" xfId="0" applyFont="1" applyFill="1" applyBorder="1" applyAlignment="1">
      <alignment vertical="center"/>
    </xf>
    <xf numFmtId="0" fontId="12" fillId="0" borderId="12" xfId="0" applyFont="1" applyBorder="1"/>
    <xf numFmtId="164" fontId="3" fillId="0" borderId="12" xfId="0" applyNumberFormat="1" applyFont="1" applyBorder="1"/>
    <xf numFmtId="0" fontId="19" fillId="0" borderId="0" xfId="0" applyFont="1"/>
    <xf numFmtId="0" fontId="3" fillId="3" borderId="13" xfId="0" applyFont="1" applyFill="1" applyBorder="1"/>
    <xf numFmtId="164" fontId="3" fillId="0" borderId="12" xfId="1" applyNumberFormat="1" applyFont="1" applyFill="1" applyBorder="1"/>
    <xf numFmtId="0" fontId="14" fillId="3" borderId="13" xfId="0" applyFont="1" applyFill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19" fillId="0" borderId="15" xfId="0" applyFont="1" applyBorder="1"/>
    <xf numFmtId="0" fontId="3" fillId="3" borderId="16" xfId="0" applyFont="1" applyFill="1" applyBorder="1"/>
    <xf numFmtId="49" fontId="18" fillId="0" borderId="12" xfId="2" applyNumberFormat="1" applyFont="1" applyBorder="1" applyAlignment="1">
      <alignment wrapText="1"/>
    </xf>
    <xf numFmtId="164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6" xfId="0" applyFont="1" applyBorder="1" applyAlignment="1">
      <alignment horizontal="left" wrapText="1" indent="2"/>
    </xf>
    <xf numFmtId="0" fontId="3" fillId="0" borderId="7" xfId="0" applyFont="1" applyBorder="1" applyAlignment="1">
      <alignment horizontal="left" wrapText="1" indent="2"/>
    </xf>
    <xf numFmtId="0" fontId="3" fillId="0" borderId="8" xfId="0" applyFont="1" applyBorder="1" applyAlignment="1">
      <alignment horizontal="left" wrapText="1" indent="2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3" fillId="0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63"/>
  <sheetViews>
    <sheetView tabSelected="1" topLeftCell="A41" zoomScale="92" zoomScaleNormal="92" zoomScalePageLayoutView="91" workbookViewId="0">
      <selection activeCell="L49" sqref="L49"/>
    </sheetView>
  </sheetViews>
  <sheetFormatPr defaultRowHeight="12.3" x14ac:dyDescent="0.4"/>
  <cols>
    <col min="1" max="1" width="3.3671875" style="2" customWidth="1"/>
    <col min="2" max="2" width="33.47265625" style="2" customWidth="1"/>
    <col min="3" max="3" width="9.89453125" style="2" customWidth="1"/>
    <col min="4" max="4" width="9.47265625" style="2" customWidth="1"/>
    <col min="5" max="6" width="8.83984375" style="2"/>
    <col min="7" max="7" width="9.3125" style="2" bestFit="1" customWidth="1"/>
    <col min="8" max="8" width="10.5234375" style="2" customWidth="1"/>
    <col min="9" max="16384" width="8.83984375" style="2"/>
  </cols>
  <sheetData>
    <row r="1" spans="2:17" ht="15" x14ac:dyDescent="0.5">
      <c r="B1" s="89" t="s">
        <v>91</v>
      </c>
    </row>
    <row r="2" spans="2:17" ht="23.4" customHeight="1" x14ac:dyDescent="0.4">
      <c r="B2" s="117" t="s">
        <v>34</v>
      </c>
      <c r="C2" s="117"/>
      <c r="D2" s="117"/>
      <c r="E2" s="117"/>
      <c r="F2" s="2" t="s">
        <v>38</v>
      </c>
      <c r="G2" s="3"/>
      <c r="H2" s="3"/>
    </row>
    <row r="3" spans="2:17" ht="14.4" x14ac:dyDescent="0.55000000000000004">
      <c r="J3"/>
    </row>
    <row r="4" spans="2:17" ht="15.6" customHeight="1" x14ac:dyDescent="0.4">
      <c r="B4" s="2" t="s">
        <v>20</v>
      </c>
      <c r="I4" s="57"/>
      <c r="J4" s="57"/>
      <c r="K4" s="57"/>
      <c r="L4" s="57"/>
      <c r="M4" s="57"/>
      <c r="N4" s="57"/>
      <c r="O4" s="57"/>
      <c r="P4" s="57"/>
      <c r="Q4" s="57"/>
    </row>
    <row r="5" spans="2:17" ht="14.4" customHeight="1" x14ac:dyDescent="0.4">
      <c r="B5" s="2" t="s">
        <v>21</v>
      </c>
      <c r="I5" s="57"/>
      <c r="J5" s="57"/>
      <c r="K5" s="57"/>
      <c r="L5" s="57"/>
      <c r="M5" s="57"/>
      <c r="N5" s="57"/>
      <c r="O5" s="57"/>
      <c r="P5" s="57"/>
      <c r="Q5" s="57"/>
    </row>
    <row r="6" spans="2:17" ht="15.6" x14ac:dyDescent="0.4">
      <c r="B6" s="2" t="s">
        <v>22</v>
      </c>
      <c r="H6" s="56" t="s">
        <v>75</v>
      </c>
    </row>
    <row r="7" spans="2:17" x14ac:dyDescent="0.4">
      <c r="B7" s="2" t="s">
        <v>23</v>
      </c>
    </row>
    <row r="8" spans="2:17" ht="15.6" customHeight="1" x14ac:dyDescent="0.4">
      <c r="B8" s="120" t="s">
        <v>48</v>
      </c>
      <c r="C8" s="120"/>
      <c r="D8" s="120"/>
      <c r="E8" s="120"/>
      <c r="F8" s="120"/>
      <c r="G8" s="120"/>
      <c r="H8" s="120"/>
    </row>
    <row r="9" spans="2:17" ht="16.8" customHeight="1" x14ac:dyDescent="0.4">
      <c r="B9" s="118" t="s">
        <v>46</v>
      </c>
      <c r="C9" s="118"/>
      <c r="D9" s="118"/>
      <c r="E9" s="118"/>
      <c r="F9" s="118"/>
      <c r="G9" s="118"/>
    </row>
    <row r="10" spans="2:17" ht="16.8" customHeight="1" x14ac:dyDescent="0.4">
      <c r="B10" s="4"/>
      <c r="C10" s="4"/>
      <c r="D10" s="4"/>
      <c r="E10" s="4"/>
      <c r="F10" s="4"/>
      <c r="G10" s="4"/>
    </row>
    <row r="11" spans="2:17" x14ac:dyDescent="0.4">
      <c r="B11" s="5" t="s">
        <v>58</v>
      </c>
      <c r="C11" s="5"/>
      <c r="D11" s="5"/>
    </row>
    <row r="12" spans="2:17" x14ac:dyDescent="0.4">
      <c r="B12" s="2" t="s">
        <v>0</v>
      </c>
      <c r="C12" s="6"/>
      <c r="D12" s="6"/>
    </row>
    <row r="13" spans="2:17" ht="37.799999999999997" customHeight="1" x14ac:dyDescent="0.4">
      <c r="B13" s="121" t="s">
        <v>56</v>
      </c>
      <c r="C13" s="122"/>
      <c r="D13" s="122"/>
      <c r="E13" s="122"/>
      <c r="F13" s="122"/>
      <c r="G13" s="123"/>
      <c r="H13" s="6"/>
    </row>
    <row r="14" spans="2:17" ht="16.8" customHeight="1" x14ac:dyDescent="0.4">
      <c r="B14" s="7" t="s">
        <v>52</v>
      </c>
      <c r="C14" s="8" t="s">
        <v>18</v>
      </c>
      <c r="D14" s="8" t="s">
        <v>19</v>
      </c>
      <c r="E14" s="6"/>
      <c r="F14" s="6"/>
      <c r="G14" s="9"/>
      <c r="H14" s="6"/>
    </row>
    <row r="15" spans="2:17" ht="16.8" customHeight="1" x14ac:dyDescent="0.4">
      <c r="B15" s="7" t="s">
        <v>49</v>
      </c>
      <c r="C15" s="10"/>
      <c r="D15" s="10"/>
      <c r="E15" s="4"/>
      <c r="F15" s="4"/>
      <c r="G15" s="11"/>
      <c r="H15" s="4"/>
    </row>
    <row r="16" spans="2:17" ht="16.8" customHeight="1" x14ac:dyDescent="0.4">
      <c r="B16" s="12" t="s">
        <v>50</v>
      </c>
      <c r="C16" s="3">
        <f>ROUNDUP(C15/25,0)</f>
        <v>0</v>
      </c>
      <c r="D16" s="3">
        <f>ROUNDUP(D15/16,0)</f>
        <v>0</v>
      </c>
      <c r="E16" s="13"/>
      <c r="F16" s="13"/>
      <c r="G16" s="14"/>
      <c r="H16" s="4"/>
    </row>
    <row r="17" spans="2:9" ht="36.9" x14ac:dyDescent="0.4">
      <c r="B17" s="2" t="s">
        <v>51</v>
      </c>
      <c r="C17" s="6"/>
      <c r="D17" s="6"/>
      <c r="E17" s="6" t="s">
        <v>55</v>
      </c>
      <c r="F17" s="6" t="s">
        <v>1</v>
      </c>
      <c r="G17" s="6" t="s">
        <v>2</v>
      </c>
      <c r="H17" s="6"/>
    </row>
    <row r="18" spans="2:9" x14ac:dyDescent="0.4">
      <c r="B18" s="15" t="s">
        <v>42</v>
      </c>
      <c r="C18" s="16"/>
      <c r="D18" s="16"/>
      <c r="E18" s="17">
        <v>18</v>
      </c>
      <c r="F18" s="18"/>
      <c r="G18" s="19">
        <f>E18*F18</f>
        <v>0</v>
      </c>
    </row>
    <row r="19" spans="2:9" ht="14.7" customHeight="1" x14ac:dyDescent="0.4">
      <c r="B19" s="20" t="s">
        <v>73</v>
      </c>
      <c r="C19" s="5"/>
      <c r="D19" s="5"/>
      <c r="E19" s="2">
        <v>18</v>
      </c>
      <c r="F19" s="21"/>
      <c r="G19" s="22">
        <f>E19*F19</f>
        <v>0</v>
      </c>
    </row>
    <row r="20" spans="2:9" ht="14.7" customHeight="1" x14ac:dyDescent="0.4">
      <c r="B20" s="20" t="s">
        <v>62</v>
      </c>
      <c r="C20" s="5"/>
      <c r="D20" s="5"/>
      <c r="E20" s="2">
        <v>22</v>
      </c>
      <c r="F20" s="21"/>
      <c r="G20" s="22">
        <f>E20*F20</f>
        <v>0</v>
      </c>
    </row>
    <row r="21" spans="2:9" x14ac:dyDescent="0.4">
      <c r="B21" s="23" t="s">
        <v>63</v>
      </c>
      <c r="C21" s="3"/>
      <c r="D21" s="3"/>
      <c r="E21" s="3">
        <v>22</v>
      </c>
      <c r="F21" s="24"/>
      <c r="G21" s="25">
        <f>E21*F21</f>
        <v>0</v>
      </c>
      <c r="H21" s="1"/>
    </row>
    <row r="22" spans="2:9" x14ac:dyDescent="0.4">
      <c r="E22" s="26"/>
      <c r="G22" s="26"/>
      <c r="H22" s="27"/>
    </row>
    <row r="23" spans="2:9" ht="13.8" customHeight="1" x14ac:dyDescent="0.4">
      <c r="B23" s="2" t="s">
        <v>57</v>
      </c>
      <c r="D23" s="2" t="s">
        <v>45</v>
      </c>
      <c r="E23" s="28">
        <v>4</v>
      </c>
      <c r="F23" s="29"/>
      <c r="G23" s="28">
        <v>0</v>
      </c>
    </row>
    <row r="24" spans="2:9" x14ac:dyDescent="0.4">
      <c r="E24" s="30"/>
      <c r="F24" s="26"/>
      <c r="G24" s="28"/>
    </row>
    <row r="25" spans="2:9" x14ac:dyDescent="0.4">
      <c r="B25" s="8" t="s">
        <v>59</v>
      </c>
      <c r="G25" s="26">
        <f>SUM(G18:G23)</f>
        <v>0</v>
      </c>
    </row>
    <row r="27" spans="2:9" ht="14.7" customHeight="1" x14ac:dyDescent="0.4">
      <c r="B27" s="5" t="s">
        <v>31</v>
      </c>
      <c r="D27" s="5" t="s">
        <v>32</v>
      </c>
      <c r="F27" s="119" t="s">
        <v>24</v>
      </c>
      <c r="G27" s="119"/>
    </row>
    <row r="28" spans="2:9" x14ac:dyDescent="0.4">
      <c r="B28" s="2" t="s">
        <v>127</v>
      </c>
      <c r="C28" s="31"/>
      <c r="D28" s="10"/>
      <c r="F28" s="32">
        <f>ROUNDUP(D28/5.5,0)</f>
        <v>0</v>
      </c>
    </row>
    <row r="29" spans="2:9" ht="19.5" customHeight="1" thickBot="1" x14ac:dyDescent="0.45">
      <c r="B29" s="2" t="s">
        <v>128</v>
      </c>
    </row>
    <row r="30" spans="2:9" x14ac:dyDescent="0.4">
      <c r="B30" s="33" t="s">
        <v>26</v>
      </c>
      <c r="C30" s="34"/>
      <c r="D30" s="34"/>
      <c r="E30" s="34"/>
      <c r="F30" s="34"/>
      <c r="G30" s="34"/>
      <c r="H30" s="34" t="s">
        <v>3</v>
      </c>
      <c r="I30" s="35"/>
    </row>
    <row r="31" spans="2:9" ht="12.6" thickBot="1" x14ac:dyDescent="0.45">
      <c r="B31" s="36" t="s">
        <v>74</v>
      </c>
      <c r="C31" s="5"/>
      <c r="D31" s="5"/>
      <c r="G31" s="115">
        <v>14</v>
      </c>
      <c r="H31" s="21"/>
      <c r="I31" s="37">
        <f>G31*H31</f>
        <v>0</v>
      </c>
    </row>
    <row r="32" spans="2:9" x14ac:dyDescent="0.4">
      <c r="B32" s="36"/>
      <c r="C32" s="124" t="s">
        <v>140</v>
      </c>
      <c r="D32" s="125"/>
      <c r="E32" s="125"/>
      <c r="F32" s="126"/>
      <c r="G32" s="125" t="s">
        <v>141</v>
      </c>
      <c r="H32" s="126"/>
      <c r="I32" s="37"/>
    </row>
    <row r="33" spans="2:10" ht="27.6" x14ac:dyDescent="0.45">
      <c r="B33" s="38" t="s">
        <v>4</v>
      </c>
      <c r="C33" s="114" t="s">
        <v>129</v>
      </c>
      <c r="D33" s="2" t="s">
        <v>133</v>
      </c>
      <c r="E33" s="106" t="s">
        <v>132</v>
      </c>
      <c r="F33" s="66" t="s">
        <v>131</v>
      </c>
      <c r="G33" s="2" t="s">
        <v>138</v>
      </c>
      <c r="H33" s="66" t="s">
        <v>130</v>
      </c>
      <c r="I33" s="66"/>
      <c r="J33" s="39"/>
    </row>
    <row r="34" spans="2:10" x14ac:dyDescent="0.4">
      <c r="B34" s="86" t="s">
        <v>64</v>
      </c>
      <c r="C34" s="105">
        <v>13</v>
      </c>
      <c r="D34" s="28">
        <v>156</v>
      </c>
      <c r="E34" s="106">
        <v>12</v>
      </c>
      <c r="F34" s="107"/>
      <c r="G34" s="28">
        <v>18</v>
      </c>
      <c r="H34" s="107"/>
      <c r="I34" s="37">
        <f t="shared" ref="I34:I42" si="0">(D34*F34)+(G34*H34)</f>
        <v>0</v>
      </c>
      <c r="J34" s="39"/>
    </row>
    <row r="35" spans="2:10" x14ac:dyDescent="0.4">
      <c r="B35" s="87" t="s">
        <v>65</v>
      </c>
      <c r="C35" s="105">
        <v>13</v>
      </c>
      <c r="D35" s="28">
        <v>156</v>
      </c>
      <c r="E35" s="106">
        <v>12</v>
      </c>
      <c r="F35" s="107"/>
      <c r="G35" s="28">
        <v>18</v>
      </c>
      <c r="H35" s="107"/>
      <c r="I35" s="37">
        <f t="shared" si="0"/>
        <v>0</v>
      </c>
      <c r="J35" s="39"/>
    </row>
    <row r="36" spans="2:10" x14ac:dyDescent="0.4">
      <c r="B36" s="87" t="s">
        <v>66</v>
      </c>
      <c r="C36" s="105">
        <v>13</v>
      </c>
      <c r="D36" s="28">
        <v>156</v>
      </c>
      <c r="E36" s="106">
        <v>12</v>
      </c>
      <c r="F36" s="107"/>
      <c r="G36" s="28">
        <v>18</v>
      </c>
      <c r="H36" s="107"/>
      <c r="I36" s="37">
        <f t="shared" si="0"/>
        <v>0</v>
      </c>
      <c r="J36" s="39"/>
    </row>
    <row r="37" spans="2:10" x14ac:dyDescent="0.4">
      <c r="B37" s="87" t="s">
        <v>67</v>
      </c>
      <c r="C37" s="105">
        <v>13</v>
      </c>
      <c r="D37" s="28">
        <v>156</v>
      </c>
      <c r="E37" s="106">
        <v>12</v>
      </c>
      <c r="F37" s="107"/>
      <c r="G37" s="28">
        <v>18</v>
      </c>
      <c r="H37" s="107"/>
      <c r="I37" s="37">
        <f t="shared" si="0"/>
        <v>0</v>
      </c>
      <c r="J37" s="39"/>
    </row>
    <row r="38" spans="2:10" x14ac:dyDescent="0.4">
      <c r="B38" s="87" t="s">
        <v>68</v>
      </c>
      <c r="C38" s="105">
        <v>13</v>
      </c>
      <c r="D38" s="28">
        <v>156</v>
      </c>
      <c r="E38" s="106">
        <v>12</v>
      </c>
      <c r="F38" s="107"/>
      <c r="G38" s="28">
        <v>18</v>
      </c>
      <c r="H38" s="107"/>
      <c r="I38" s="37">
        <f t="shared" si="0"/>
        <v>0</v>
      </c>
      <c r="J38" s="39"/>
    </row>
    <row r="39" spans="2:10" x14ac:dyDescent="0.4">
      <c r="B39" s="87" t="s">
        <v>71</v>
      </c>
      <c r="C39" s="105">
        <v>13</v>
      </c>
      <c r="D39" s="28">
        <v>156</v>
      </c>
      <c r="E39" s="106">
        <v>12</v>
      </c>
      <c r="F39" s="107"/>
      <c r="G39" s="28">
        <v>18</v>
      </c>
      <c r="H39" s="107"/>
      <c r="I39" s="37">
        <f t="shared" si="0"/>
        <v>0</v>
      </c>
      <c r="J39" s="39"/>
    </row>
    <row r="40" spans="2:10" x14ac:dyDescent="0.4">
      <c r="B40" s="87" t="s">
        <v>69</v>
      </c>
      <c r="C40" s="105">
        <v>13</v>
      </c>
      <c r="D40" s="28">
        <v>156</v>
      </c>
      <c r="E40" s="106">
        <v>12</v>
      </c>
      <c r="F40" s="107"/>
      <c r="G40" s="28">
        <v>18</v>
      </c>
      <c r="H40" s="107"/>
      <c r="I40" s="37">
        <f t="shared" si="0"/>
        <v>0</v>
      </c>
      <c r="J40" s="39"/>
    </row>
    <row r="41" spans="2:10" x14ac:dyDescent="0.4">
      <c r="B41" s="87" t="s">
        <v>70</v>
      </c>
      <c r="C41" s="105">
        <v>13</v>
      </c>
      <c r="D41" s="28">
        <v>156</v>
      </c>
      <c r="E41" s="106">
        <v>12</v>
      </c>
      <c r="F41" s="107"/>
      <c r="G41" s="28">
        <v>18</v>
      </c>
      <c r="H41" s="107"/>
      <c r="I41" s="37">
        <f t="shared" si="0"/>
        <v>0</v>
      </c>
      <c r="J41" s="39"/>
    </row>
    <row r="42" spans="2:10" x14ac:dyDescent="0.4">
      <c r="B42" s="87" t="s">
        <v>134</v>
      </c>
      <c r="C42" s="105">
        <v>13</v>
      </c>
      <c r="D42" s="28">
        <v>156</v>
      </c>
      <c r="E42" s="106">
        <v>12</v>
      </c>
      <c r="F42" s="107"/>
      <c r="G42" s="28">
        <v>18</v>
      </c>
      <c r="H42" s="107"/>
      <c r="I42" s="37">
        <f t="shared" si="0"/>
        <v>0</v>
      </c>
      <c r="J42" s="39"/>
    </row>
    <row r="43" spans="2:10" x14ac:dyDescent="0.4">
      <c r="B43" s="38" t="s">
        <v>5</v>
      </c>
      <c r="C43" s="105"/>
      <c r="D43" s="28"/>
      <c r="E43" s="106"/>
      <c r="F43" s="66"/>
      <c r="G43" s="28"/>
      <c r="H43" s="66"/>
      <c r="I43" s="37"/>
      <c r="J43" s="39"/>
    </row>
    <row r="44" spans="2:10" x14ac:dyDescent="0.4">
      <c r="B44" s="88" t="s">
        <v>64</v>
      </c>
      <c r="C44" s="105">
        <v>14</v>
      </c>
      <c r="D44" s="28">
        <v>168</v>
      </c>
      <c r="E44" s="106">
        <v>12</v>
      </c>
      <c r="F44" s="107"/>
      <c r="G44" s="28">
        <v>20</v>
      </c>
      <c r="H44" s="107"/>
      <c r="I44" s="37">
        <f t="shared" ref="I44:I50" si="1">(D44*F44)+(G44*H44)</f>
        <v>0</v>
      </c>
      <c r="J44" s="39"/>
    </row>
    <row r="45" spans="2:10" x14ac:dyDescent="0.4">
      <c r="B45" s="88" t="s">
        <v>65</v>
      </c>
      <c r="C45" s="105">
        <v>14</v>
      </c>
      <c r="D45" s="28">
        <v>168</v>
      </c>
      <c r="E45" s="106">
        <v>12</v>
      </c>
      <c r="F45" s="107"/>
      <c r="G45" s="28">
        <v>20</v>
      </c>
      <c r="H45" s="107"/>
      <c r="I45" s="37">
        <f t="shared" si="1"/>
        <v>0</v>
      </c>
      <c r="J45" s="39"/>
    </row>
    <row r="46" spans="2:10" x14ac:dyDescent="0.4">
      <c r="B46" s="88" t="s">
        <v>66</v>
      </c>
      <c r="C46" s="105">
        <v>14</v>
      </c>
      <c r="D46" s="28">
        <v>168</v>
      </c>
      <c r="E46" s="106">
        <v>12</v>
      </c>
      <c r="F46" s="107"/>
      <c r="G46" s="28">
        <v>20</v>
      </c>
      <c r="H46" s="107"/>
      <c r="I46" s="37">
        <f t="shared" si="1"/>
        <v>0</v>
      </c>
      <c r="J46" s="39"/>
    </row>
    <row r="47" spans="2:10" x14ac:dyDescent="0.4">
      <c r="B47" s="88" t="s">
        <v>68</v>
      </c>
      <c r="C47" s="105">
        <v>14</v>
      </c>
      <c r="D47" s="28">
        <v>168</v>
      </c>
      <c r="E47" s="106">
        <v>12</v>
      </c>
      <c r="F47" s="107"/>
      <c r="G47" s="28">
        <v>20</v>
      </c>
      <c r="H47" s="107"/>
      <c r="I47" s="37">
        <f t="shared" si="1"/>
        <v>0</v>
      </c>
      <c r="J47" s="39"/>
    </row>
    <row r="48" spans="2:10" ht="15" customHeight="1" x14ac:dyDescent="0.4">
      <c r="B48" s="88" t="s">
        <v>69</v>
      </c>
      <c r="C48" s="105">
        <v>14</v>
      </c>
      <c r="D48" s="28">
        <v>168</v>
      </c>
      <c r="E48" s="106">
        <v>12</v>
      </c>
      <c r="F48" s="107"/>
      <c r="G48" s="28">
        <v>20</v>
      </c>
      <c r="H48" s="107"/>
      <c r="I48" s="37">
        <f t="shared" si="1"/>
        <v>0</v>
      </c>
      <c r="J48" s="39"/>
    </row>
    <row r="49" spans="2:10" x14ac:dyDescent="0.4">
      <c r="B49" s="88" t="s">
        <v>72</v>
      </c>
      <c r="C49" s="105">
        <v>14</v>
      </c>
      <c r="D49" s="28">
        <v>168</v>
      </c>
      <c r="E49" s="106">
        <v>12</v>
      </c>
      <c r="F49" s="107"/>
      <c r="G49" s="28">
        <v>20</v>
      </c>
      <c r="H49" s="107"/>
      <c r="I49" s="37">
        <f t="shared" si="1"/>
        <v>0</v>
      </c>
      <c r="J49" s="39"/>
    </row>
    <row r="50" spans="2:10" x14ac:dyDescent="0.4">
      <c r="B50" s="88" t="s">
        <v>70</v>
      </c>
      <c r="C50" s="105">
        <v>14</v>
      </c>
      <c r="D50" s="28">
        <v>168</v>
      </c>
      <c r="E50" s="106">
        <v>12</v>
      </c>
      <c r="F50" s="107"/>
      <c r="G50" s="28">
        <v>20</v>
      </c>
      <c r="H50" s="107"/>
      <c r="I50" s="37">
        <f t="shared" si="1"/>
        <v>0</v>
      </c>
      <c r="J50" s="39"/>
    </row>
    <row r="51" spans="2:10" x14ac:dyDescent="0.4">
      <c r="B51" s="38" t="s">
        <v>6</v>
      </c>
      <c r="C51" s="105"/>
      <c r="D51" s="28"/>
      <c r="E51" s="106"/>
      <c r="F51" s="66"/>
      <c r="G51" s="28"/>
      <c r="H51" s="66"/>
      <c r="I51" s="37"/>
      <c r="J51" s="39"/>
    </row>
    <row r="52" spans="2:10" x14ac:dyDescent="0.4">
      <c r="B52" s="86" t="s">
        <v>64</v>
      </c>
      <c r="C52" s="105">
        <v>20</v>
      </c>
      <c r="D52" s="28">
        <v>168</v>
      </c>
      <c r="E52" s="106">
        <v>12</v>
      </c>
      <c r="F52" s="107"/>
      <c r="G52" s="28">
        <v>26</v>
      </c>
      <c r="H52" s="107"/>
      <c r="I52" s="37">
        <f>(D52*F52)+(G52*H52)</f>
        <v>0</v>
      </c>
      <c r="J52" s="39"/>
    </row>
    <row r="53" spans="2:10" x14ac:dyDescent="0.4">
      <c r="B53" s="87" t="s">
        <v>65</v>
      </c>
      <c r="C53" s="105">
        <v>20</v>
      </c>
      <c r="D53" s="28">
        <v>168</v>
      </c>
      <c r="E53" s="106">
        <v>12</v>
      </c>
      <c r="F53" s="107"/>
      <c r="G53" s="28">
        <v>26</v>
      </c>
      <c r="H53" s="107"/>
      <c r="I53" s="37">
        <f>(D53*F53)+(G53*H53)</f>
        <v>0</v>
      </c>
      <c r="J53" s="39"/>
    </row>
    <row r="54" spans="2:10" x14ac:dyDescent="0.4">
      <c r="B54" s="87" t="s">
        <v>66</v>
      </c>
      <c r="C54" s="105">
        <v>20</v>
      </c>
      <c r="D54" s="28">
        <v>168</v>
      </c>
      <c r="E54" s="106">
        <v>12</v>
      </c>
      <c r="F54" s="107"/>
      <c r="G54" s="28">
        <v>26</v>
      </c>
      <c r="H54" s="107"/>
      <c r="I54" s="37">
        <f>(D54*F54)+(G54*H54)</f>
        <v>0</v>
      </c>
      <c r="J54" s="39"/>
    </row>
    <row r="55" spans="2:10" x14ac:dyDescent="0.4">
      <c r="B55" s="92" t="s">
        <v>98</v>
      </c>
      <c r="C55" s="105"/>
      <c r="D55" s="28"/>
      <c r="E55" s="106"/>
      <c r="F55" s="66"/>
      <c r="G55" s="28"/>
      <c r="H55" s="66"/>
      <c r="I55" s="37"/>
      <c r="J55" s="39"/>
    </row>
    <row r="56" spans="2:10" s="90" customFormat="1" x14ac:dyDescent="0.4">
      <c r="B56" s="86" t="s">
        <v>94</v>
      </c>
      <c r="C56" s="108">
        <v>13</v>
      </c>
      <c r="D56" s="28">
        <v>156</v>
      </c>
      <c r="E56" s="106">
        <v>6</v>
      </c>
      <c r="F56" s="109"/>
      <c r="G56" s="28">
        <v>19</v>
      </c>
      <c r="H56" s="109"/>
      <c r="I56" s="37">
        <f t="shared" ref="I56:I61" si="2">(D56*F56)+(G56*H56)</f>
        <v>0</v>
      </c>
      <c r="J56" s="91"/>
    </row>
    <row r="57" spans="2:10" x14ac:dyDescent="0.4">
      <c r="B57" s="86" t="s">
        <v>135</v>
      </c>
      <c r="C57" s="108">
        <v>13</v>
      </c>
      <c r="D57" s="28">
        <v>156</v>
      </c>
      <c r="E57" s="106">
        <v>12</v>
      </c>
      <c r="F57" s="107"/>
      <c r="G57" s="28">
        <v>19</v>
      </c>
      <c r="H57" s="107"/>
      <c r="I57" s="37">
        <f t="shared" si="2"/>
        <v>0</v>
      </c>
      <c r="J57" s="39"/>
    </row>
    <row r="58" spans="2:10" s="90" customFormat="1" x14ac:dyDescent="0.4">
      <c r="B58" s="86" t="s">
        <v>93</v>
      </c>
      <c r="C58" s="108">
        <v>15</v>
      </c>
      <c r="D58" s="28">
        <v>180</v>
      </c>
      <c r="E58" s="106">
        <v>12</v>
      </c>
      <c r="F58" s="109"/>
      <c r="G58" s="28">
        <v>19</v>
      </c>
      <c r="H58" s="109"/>
      <c r="I58" s="37">
        <f t="shared" si="2"/>
        <v>0</v>
      </c>
      <c r="J58" s="91"/>
    </row>
    <row r="59" spans="2:10" x14ac:dyDescent="0.4">
      <c r="B59" s="86" t="s">
        <v>95</v>
      </c>
      <c r="C59" s="108">
        <v>17</v>
      </c>
      <c r="D59" s="28">
        <v>204</v>
      </c>
      <c r="E59" s="106">
        <v>12</v>
      </c>
      <c r="F59" s="107"/>
      <c r="G59" s="28">
        <v>21</v>
      </c>
      <c r="H59" s="107"/>
      <c r="I59" s="37">
        <f t="shared" si="2"/>
        <v>0</v>
      </c>
      <c r="J59" s="39"/>
    </row>
    <row r="60" spans="2:10" s="90" customFormat="1" x14ac:dyDescent="0.4">
      <c r="B60" s="86" t="s">
        <v>96</v>
      </c>
      <c r="C60" s="108">
        <v>17</v>
      </c>
      <c r="D60" s="28">
        <v>204</v>
      </c>
      <c r="E60" s="106">
        <v>12</v>
      </c>
      <c r="F60" s="109"/>
      <c r="G60" s="28">
        <v>21</v>
      </c>
      <c r="H60" s="109"/>
      <c r="I60" s="37">
        <f t="shared" si="2"/>
        <v>0</v>
      </c>
      <c r="J60" s="91"/>
    </row>
    <row r="61" spans="2:10" x14ac:dyDescent="0.4">
      <c r="B61" s="86" t="s">
        <v>136</v>
      </c>
      <c r="C61" s="108">
        <v>28</v>
      </c>
      <c r="D61" s="28">
        <v>336</v>
      </c>
      <c r="E61" s="106">
        <v>6</v>
      </c>
      <c r="F61" s="107"/>
      <c r="G61" s="28">
        <v>20</v>
      </c>
      <c r="H61" s="107"/>
      <c r="I61" s="37">
        <f t="shared" si="2"/>
        <v>0</v>
      </c>
      <c r="J61" s="39"/>
    </row>
    <row r="62" spans="2:10" x14ac:dyDescent="0.4">
      <c r="B62" s="86" t="s">
        <v>97</v>
      </c>
      <c r="C62" s="108">
        <v>41</v>
      </c>
      <c r="D62" s="28">
        <v>492</v>
      </c>
      <c r="E62" s="106">
        <v>12</v>
      </c>
      <c r="F62" s="107"/>
      <c r="G62" s="28">
        <v>39</v>
      </c>
      <c r="H62" s="107"/>
      <c r="I62" s="37"/>
      <c r="J62" s="39"/>
    </row>
    <row r="63" spans="2:10" ht="12.6" thickBot="1" x14ac:dyDescent="0.45">
      <c r="B63" s="86" t="s">
        <v>137</v>
      </c>
      <c r="C63" s="110">
        <v>41</v>
      </c>
      <c r="D63" s="111">
        <v>492</v>
      </c>
      <c r="E63" s="112">
        <v>12</v>
      </c>
      <c r="F63" s="113"/>
      <c r="G63" s="111">
        <v>39</v>
      </c>
      <c r="H63" s="113"/>
      <c r="I63" s="37">
        <f>(D63*F63)+(G63*H63)</f>
        <v>0</v>
      </c>
      <c r="J63" s="39"/>
    </row>
    <row r="64" spans="2:10" x14ac:dyDescent="0.4">
      <c r="B64" s="87"/>
      <c r="I64" s="37"/>
      <c r="J64" s="39"/>
    </row>
    <row r="65" spans="2:9" ht="12.6" thickBot="1" x14ac:dyDescent="0.45">
      <c r="B65" s="40" t="s">
        <v>7</v>
      </c>
      <c r="C65" s="41"/>
      <c r="D65" s="41"/>
      <c r="E65" s="41"/>
      <c r="F65" s="41"/>
      <c r="G65" s="41"/>
      <c r="H65" s="41"/>
      <c r="I65" s="42">
        <f>SUM(I30:I63)</f>
        <v>0</v>
      </c>
    </row>
    <row r="66" spans="2:9" x14ac:dyDescent="0.4">
      <c r="B66" s="5"/>
      <c r="C66" s="8"/>
      <c r="D66" s="8"/>
    </row>
    <row r="67" spans="2:9" x14ac:dyDescent="0.4">
      <c r="B67" s="43" t="s">
        <v>33</v>
      </c>
      <c r="C67" s="44" t="s">
        <v>8</v>
      </c>
      <c r="D67" s="5" t="s">
        <v>142</v>
      </c>
      <c r="E67" s="5"/>
      <c r="G67" s="28"/>
    </row>
    <row r="68" spans="2:9" ht="14.4" customHeight="1" x14ac:dyDescent="0.4">
      <c r="B68" s="20" t="s">
        <v>12</v>
      </c>
      <c r="C68" s="45">
        <v>53</v>
      </c>
      <c r="D68" s="5">
        <v>162</v>
      </c>
      <c r="E68" s="116"/>
      <c r="F68" s="116"/>
      <c r="G68" s="116"/>
    </row>
    <row r="69" spans="2:9" x14ac:dyDescent="0.4">
      <c r="B69" s="20" t="s">
        <v>44</v>
      </c>
      <c r="C69" s="46"/>
      <c r="D69" s="10"/>
      <c r="E69" s="116"/>
      <c r="F69" s="116"/>
      <c r="G69" s="116"/>
    </row>
    <row r="70" spans="2:9" x14ac:dyDescent="0.4">
      <c r="B70" s="23" t="s">
        <v>25</v>
      </c>
      <c r="C70" s="47">
        <f>ROUNDUP(C69/C68,0)</f>
        <v>0</v>
      </c>
      <c r="D70" s="47">
        <f>ROUNDUP(D69/D68,0)</f>
        <v>0</v>
      </c>
      <c r="E70" s="116"/>
      <c r="F70" s="116"/>
      <c r="G70" s="116"/>
    </row>
    <row r="71" spans="2:9" ht="12.6" thickBot="1" x14ac:dyDescent="0.45">
      <c r="C71" s="5"/>
      <c r="D71" s="5"/>
      <c r="F71" s="28"/>
    </row>
    <row r="72" spans="2:9" x14ac:dyDescent="0.4">
      <c r="B72" s="33" t="s">
        <v>27</v>
      </c>
      <c r="C72" s="34" t="s">
        <v>8</v>
      </c>
      <c r="D72" s="34" t="s">
        <v>3</v>
      </c>
      <c r="E72" s="35"/>
    </row>
    <row r="73" spans="2:9" x14ac:dyDescent="0.4">
      <c r="B73" s="36" t="s">
        <v>43</v>
      </c>
      <c r="C73" s="93">
        <v>100</v>
      </c>
      <c r="D73" s="21"/>
      <c r="E73" s="37">
        <f t="shared" ref="E73:E86" si="3">C73*D73</f>
        <v>0</v>
      </c>
    </row>
    <row r="74" spans="2:9" x14ac:dyDescent="0.4">
      <c r="B74" s="38" t="s">
        <v>36</v>
      </c>
      <c r="E74" s="66"/>
    </row>
    <row r="75" spans="2:9" x14ac:dyDescent="0.4">
      <c r="B75" s="86" t="s">
        <v>99</v>
      </c>
      <c r="C75" s="48">
        <v>213</v>
      </c>
      <c r="D75" s="21"/>
      <c r="E75" s="37">
        <f>C75*D75</f>
        <v>0</v>
      </c>
    </row>
    <row r="76" spans="2:9" x14ac:dyDescent="0.4">
      <c r="B76" s="86" t="s">
        <v>100</v>
      </c>
      <c r="C76" s="48">
        <v>213</v>
      </c>
      <c r="D76" s="21"/>
      <c r="E76" s="37">
        <f t="shared" ref="E76:E77" si="4">C76*D76</f>
        <v>0</v>
      </c>
    </row>
    <row r="77" spans="2:9" x14ac:dyDescent="0.4">
      <c r="B77" s="86" t="s">
        <v>101</v>
      </c>
      <c r="C77" s="48">
        <v>213</v>
      </c>
      <c r="D77" s="21"/>
      <c r="E77" s="37">
        <f t="shared" si="4"/>
        <v>0</v>
      </c>
    </row>
    <row r="78" spans="2:9" x14ac:dyDescent="0.4">
      <c r="B78" s="38" t="s">
        <v>125</v>
      </c>
      <c r="E78" s="66"/>
    </row>
    <row r="79" spans="2:9" customFormat="1" ht="14.4" x14ac:dyDescent="0.55000000000000004">
      <c r="B79" s="86" t="s">
        <v>126</v>
      </c>
      <c r="C79" s="48">
        <v>220</v>
      </c>
      <c r="D79" s="21"/>
      <c r="E79" s="37">
        <f>C79*D79</f>
        <v>0</v>
      </c>
    </row>
    <row r="80" spans="2:9" x14ac:dyDescent="0.4">
      <c r="B80" s="38" t="s">
        <v>102</v>
      </c>
      <c r="C80" s="48"/>
      <c r="E80" s="37"/>
    </row>
    <row r="81" spans="2:5" x14ac:dyDescent="0.4">
      <c r="B81" s="86" t="s">
        <v>103</v>
      </c>
      <c r="C81" s="48">
        <v>215</v>
      </c>
      <c r="D81" s="21"/>
      <c r="E81" s="37">
        <f>C81*D81</f>
        <v>0</v>
      </c>
    </row>
    <row r="82" spans="2:5" x14ac:dyDescent="0.4">
      <c r="B82" s="38" t="s">
        <v>104</v>
      </c>
      <c r="C82" s="48"/>
      <c r="E82" s="37"/>
    </row>
    <row r="83" spans="2:5" x14ac:dyDescent="0.4">
      <c r="B83" s="86" t="s">
        <v>105</v>
      </c>
      <c r="C83" s="48">
        <v>215</v>
      </c>
      <c r="D83" s="21"/>
      <c r="E83" s="37">
        <f>C83*D83</f>
        <v>0</v>
      </c>
    </row>
    <row r="84" spans="2:5" x14ac:dyDescent="0.4">
      <c r="B84" s="38" t="s">
        <v>37</v>
      </c>
      <c r="C84" s="48"/>
      <c r="E84" s="37"/>
    </row>
    <row r="85" spans="2:5" x14ac:dyDescent="0.4">
      <c r="B85" s="99" t="s">
        <v>39</v>
      </c>
      <c r="C85" s="48">
        <v>223</v>
      </c>
      <c r="D85" s="21"/>
      <c r="E85" s="37">
        <f t="shared" si="3"/>
        <v>0</v>
      </c>
    </row>
    <row r="86" spans="2:5" x14ac:dyDescent="0.4">
      <c r="B86" s="99" t="s">
        <v>40</v>
      </c>
      <c r="C86" s="48">
        <v>223</v>
      </c>
      <c r="D86" s="21"/>
      <c r="E86" s="37">
        <f t="shared" si="3"/>
        <v>0</v>
      </c>
    </row>
    <row r="87" spans="2:5" x14ac:dyDescent="0.4">
      <c r="B87" s="99" t="s">
        <v>41</v>
      </c>
      <c r="C87" s="48">
        <v>223</v>
      </c>
      <c r="D87" s="21"/>
      <c r="E87" s="37">
        <f>C87*D87</f>
        <v>0</v>
      </c>
    </row>
    <row r="88" spans="2:5" x14ac:dyDescent="0.4">
      <c r="B88" s="99"/>
      <c r="C88" s="48" t="s">
        <v>142</v>
      </c>
      <c r="D88" s="131"/>
      <c r="E88" s="37"/>
    </row>
    <row r="89" spans="2:5" x14ac:dyDescent="0.4">
      <c r="B89" s="130" t="s">
        <v>143</v>
      </c>
      <c r="C89" s="48">
        <v>370</v>
      </c>
      <c r="D89" s="21"/>
      <c r="E89" s="37">
        <f>C89*D89</f>
        <v>0</v>
      </c>
    </row>
    <row r="90" spans="2:5" x14ac:dyDescent="0.4">
      <c r="B90" s="36"/>
      <c r="E90" s="37"/>
    </row>
    <row r="91" spans="2:5" x14ac:dyDescent="0.4">
      <c r="B91" s="38" t="s">
        <v>9</v>
      </c>
      <c r="C91" s="94">
        <v>5</v>
      </c>
      <c r="D91" s="21"/>
      <c r="E91" s="37">
        <f>C91*D91</f>
        <v>0</v>
      </c>
    </row>
    <row r="92" spans="2:5" x14ac:dyDescent="0.4">
      <c r="B92" s="38" t="s">
        <v>92</v>
      </c>
      <c r="C92" s="94">
        <v>5</v>
      </c>
      <c r="D92" s="21"/>
      <c r="E92" s="37">
        <f>C92*D92</f>
        <v>0</v>
      </c>
    </row>
    <row r="93" spans="2:5" x14ac:dyDescent="0.4">
      <c r="B93" s="38" t="s">
        <v>120</v>
      </c>
      <c r="C93" s="94">
        <v>2</v>
      </c>
      <c r="D93" s="21"/>
      <c r="E93" s="37">
        <f>C93*D93</f>
        <v>0</v>
      </c>
    </row>
    <row r="94" spans="2:5" x14ac:dyDescent="0.4">
      <c r="B94" s="36"/>
      <c r="E94" s="37"/>
    </row>
    <row r="95" spans="2:5" ht="12.6" thickBot="1" x14ac:dyDescent="0.45">
      <c r="B95" s="40" t="s">
        <v>10</v>
      </c>
      <c r="C95" s="41"/>
      <c r="D95" s="100"/>
      <c r="E95" s="101">
        <f>SUM(E75:E94)</f>
        <v>0</v>
      </c>
    </row>
    <row r="96" spans="2:5" x14ac:dyDescent="0.4">
      <c r="B96" s="49"/>
      <c r="C96" s="5"/>
      <c r="D96" s="5"/>
    </row>
    <row r="97" spans="2:8" x14ac:dyDescent="0.4">
      <c r="B97" s="8" t="s">
        <v>28</v>
      </c>
      <c r="C97" s="50"/>
      <c r="D97" s="50"/>
      <c r="E97" s="6"/>
      <c r="F97" s="51">
        <f>G25+I65+E95</f>
        <v>0</v>
      </c>
    </row>
    <row r="98" spans="2:8" ht="12.6" thickBot="1" x14ac:dyDescent="0.45">
      <c r="B98" s="1" t="s">
        <v>35</v>
      </c>
      <c r="C98" s="5"/>
      <c r="D98" s="5"/>
      <c r="F98" s="26">
        <f>F97*20%</f>
        <v>0</v>
      </c>
    </row>
    <row r="99" spans="2:8" ht="12.6" thickBot="1" x14ac:dyDescent="0.45">
      <c r="B99" s="52" t="s">
        <v>29</v>
      </c>
      <c r="C99" s="53"/>
      <c r="D99" s="53"/>
      <c r="E99" s="54"/>
      <c r="F99" s="55">
        <f>SUM(F97:F98)</f>
        <v>0</v>
      </c>
    </row>
    <row r="100" spans="2:8" x14ac:dyDescent="0.4">
      <c r="B100" s="8"/>
      <c r="C100" s="5"/>
      <c r="D100" s="5"/>
      <c r="G100" s="1" t="s">
        <v>30</v>
      </c>
    </row>
    <row r="101" spans="2:8" x14ac:dyDescent="0.4">
      <c r="B101" s="8"/>
      <c r="C101" s="5"/>
      <c r="D101" s="5"/>
      <c r="G101" s="1"/>
    </row>
    <row r="102" spans="2:8" x14ac:dyDescent="0.4">
      <c r="B102" s="8"/>
      <c r="C102" s="5"/>
      <c r="D102" s="5"/>
      <c r="G102" s="1"/>
    </row>
    <row r="103" spans="2:8" x14ac:dyDescent="0.4">
      <c r="B103" s="5" t="s">
        <v>11</v>
      </c>
      <c r="C103" s="5"/>
      <c r="D103" s="5"/>
    </row>
    <row r="104" spans="2:8" x14ac:dyDescent="0.4">
      <c r="B104" s="2" t="s">
        <v>13</v>
      </c>
    </row>
    <row r="105" spans="2:8" x14ac:dyDescent="0.4">
      <c r="B105" s="2" t="s">
        <v>107</v>
      </c>
    </row>
    <row r="106" spans="2:8" x14ac:dyDescent="0.4">
      <c r="B106" s="2" t="s">
        <v>60</v>
      </c>
    </row>
    <row r="108" spans="2:8" x14ac:dyDescent="0.4">
      <c r="B108" s="98" t="s">
        <v>139</v>
      </c>
    </row>
    <row r="110" spans="2:8" ht="12.6" thickBot="1" x14ac:dyDescent="0.45"/>
    <row r="111" spans="2:8" x14ac:dyDescent="0.4">
      <c r="B111" s="33" t="s">
        <v>47</v>
      </c>
      <c r="C111" s="34"/>
      <c r="D111" s="34" t="s">
        <v>61</v>
      </c>
      <c r="E111" s="95">
        <v>100</v>
      </c>
      <c r="F111" s="34"/>
      <c r="G111" s="34"/>
      <c r="H111" s="64"/>
    </row>
    <row r="112" spans="2:8" x14ac:dyDescent="0.4">
      <c r="B112" s="38" t="s">
        <v>14</v>
      </c>
      <c r="C112" s="5"/>
      <c r="D112" s="5"/>
      <c r="E112" s="1"/>
      <c r="F112" s="1"/>
      <c r="H112" s="66"/>
    </row>
    <row r="113" spans="2:8" x14ac:dyDescent="0.4">
      <c r="B113" s="36" t="s">
        <v>54</v>
      </c>
      <c r="E113" s="26">
        <v>7</v>
      </c>
      <c r="F113" s="26"/>
      <c r="H113" s="66"/>
    </row>
    <row r="114" spans="2:8" x14ac:dyDescent="0.4">
      <c r="B114" s="36" t="s">
        <v>9</v>
      </c>
      <c r="E114" s="26">
        <v>7</v>
      </c>
      <c r="F114" s="26"/>
      <c r="H114" s="66"/>
    </row>
    <row r="115" spans="2:8" x14ac:dyDescent="0.4">
      <c r="B115" s="36" t="s">
        <v>92</v>
      </c>
      <c r="E115" s="26">
        <v>7</v>
      </c>
      <c r="F115" s="26"/>
      <c r="H115" s="66"/>
    </row>
    <row r="116" spans="2:8" x14ac:dyDescent="0.4">
      <c r="B116" s="36" t="s">
        <v>15</v>
      </c>
      <c r="E116" s="26">
        <v>7</v>
      </c>
      <c r="H116" s="66"/>
    </row>
    <row r="117" spans="2:8" x14ac:dyDescent="0.4">
      <c r="B117" s="36" t="s">
        <v>53</v>
      </c>
      <c r="E117" s="26">
        <v>7</v>
      </c>
      <c r="H117" s="66"/>
    </row>
    <row r="118" spans="2:8" x14ac:dyDescent="0.4">
      <c r="B118" s="36" t="s">
        <v>16</v>
      </c>
      <c r="E118" s="26">
        <v>9</v>
      </c>
      <c r="H118" s="66"/>
    </row>
    <row r="119" spans="2:8" x14ac:dyDescent="0.4">
      <c r="B119" s="36"/>
      <c r="H119" s="66"/>
    </row>
    <row r="120" spans="2:8" ht="12.6" thickBot="1" x14ac:dyDescent="0.45">
      <c r="B120" s="96" t="s">
        <v>17</v>
      </c>
      <c r="C120" s="41"/>
      <c r="D120" s="41"/>
      <c r="E120" s="41"/>
      <c r="F120" s="41"/>
      <c r="G120" s="41"/>
      <c r="H120" s="97"/>
    </row>
    <row r="122" spans="2:8" ht="12.6" thickBot="1" x14ac:dyDescent="0.45"/>
    <row r="123" spans="2:8" ht="15.6" x14ac:dyDescent="0.4">
      <c r="B123" s="63" t="s">
        <v>76</v>
      </c>
      <c r="C123" s="34"/>
      <c r="D123" s="34"/>
      <c r="E123" s="34"/>
      <c r="F123" s="34"/>
      <c r="G123" s="34"/>
      <c r="H123" s="64"/>
    </row>
    <row r="124" spans="2:8" ht="14.4" x14ac:dyDescent="0.55000000000000004">
      <c r="B124" s="65" t="s">
        <v>89</v>
      </c>
      <c r="H124" s="66"/>
    </row>
    <row r="125" spans="2:8" ht="14.4" x14ac:dyDescent="0.55000000000000004">
      <c r="B125" s="67" t="s">
        <v>82</v>
      </c>
      <c r="C125" s="58"/>
      <c r="D125" s="58"/>
      <c r="E125" s="58"/>
      <c r="F125" s="58"/>
      <c r="G125" s="58"/>
      <c r="H125" s="68"/>
    </row>
    <row r="126" spans="2:8" ht="14.4" x14ac:dyDescent="0.55000000000000004">
      <c r="B126" s="67" t="s">
        <v>121</v>
      </c>
      <c r="C126" s="58"/>
      <c r="D126" s="58"/>
      <c r="E126" s="58"/>
      <c r="F126" s="58"/>
      <c r="G126" s="58"/>
      <c r="H126" s="68"/>
    </row>
    <row r="127" spans="2:8" ht="14.4" x14ac:dyDescent="0.55000000000000004">
      <c r="B127" s="69" t="s">
        <v>90</v>
      </c>
      <c r="C127" s="58"/>
      <c r="D127" s="58"/>
      <c r="E127" s="58"/>
      <c r="F127" s="58"/>
      <c r="G127" s="58"/>
      <c r="H127" s="68"/>
    </row>
    <row r="128" spans="2:8" ht="15.6" customHeight="1" x14ac:dyDescent="0.55000000000000004">
      <c r="B128" s="67" t="s">
        <v>115</v>
      </c>
      <c r="C128" s="59"/>
      <c r="D128" s="59"/>
      <c r="E128" s="58"/>
      <c r="F128" s="58"/>
      <c r="G128" s="58"/>
      <c r="H128" s="68"/>
    </row>
    <row r="129" spans="2:8" ht="12.3" customHeight="1" x14ac:dyDescent="0.55000000000000004">
      <c r="B129" s="67" t="s">
        <v>86</v>
      </c>
      <c r="C129" s="59"/>
      <c r="D129" s="59"/>
      <c r="E129" s="58"/>
      <c r="F129" s="58"/>
      <c r="G129" s="58"/>
      <c r="H129" s="68"/>
    </row>
    <row r="130" spans="2:8" ht="12.3" customHeight="1" x14ac:dyDescent="0.55000000000000004">
      <c r="B130" s="67"/>
      <c r="C130" s="59"/>
      <c r="D130" s="59"/>
      <c r="E130" s="58"/>
      <c r="F130" s="58"/>
      <c r="G130" s="58"/>
      <c r="H130" s="68"/>
    </row>
    <row r="131" spans="2:8" ht="14.4" x14ac:dyDescent="0.55000000000000004">
      <c r="B131" s="65" t="s">
        <v>116</v>
      </c>
      <c r="C131" s="58"/>
      <c r="D131" s="58"/>
      <c r="E131" s="58"/>
      <c r="F131" s="58"/>
      <c r="G131" s="58"/>
      <c r="H131" s="68"/>
    </row>
    <row r="132" spans="2:8" ht="14.4" x14ac:dyDescent="0.55000000000000004">
      <c r="B132" s="104" t="s">
        <v>122</v>
      </c>
      <c r="C132" s="58"/>
      <c r="D132" s="58"/>
      <c r="E132" s="58"/>
      <c r="F132" s="58"/>
      <c r="G132" s="58"/>
      <c r="H132" s="68"/>
    </row>
    <row r="133" spans="2:8" ht="14.4" x14ac:dyDescent="0.55000000000000004">
      <c r="B133" s="65"/>
      <c r="C133" s="58"/>
      <c r="D133" s="58"/>
      <c r="E133" s="58"/>
      <c r="F133" s="58"/>
      <c r="G133" s="58"/>
      <c r="H133" s="68"/>
    </row>
    <row r="134" spans="2:8" ht="14.4" x14ac:dyDescent="0.55000000000000004">
      <c r="B134" s="65" t="s">
        <v>119</v>
      </c>
      <c r="C134" s="58"/>
      <c r="D134" s="58"/>
      <c r="E134" s="58"/>
      <c r="F134" s="58"/>
      <c r="G134" s="58"/>
      <c r="H134" s="68"/>
    </row>
    <row r="135" spans="2:8" ht="14.4" x14ac:dyDescent="0.55000000000000004">
      <c r="B135" s="65" t="s">
        <v>118</v>
      </c>
      <c r="C135" s="58"/>
      <c r="D135" s="58"/>
      <c r="E135" s="58"/>
      <c r="F135" s="58"/>
      <c r="G135" s="58"/>
      <c r="H135" s="68"/>
    </row>
    <row r="136" spans="2:8" ht="14.4" x14ac:dyDescent="0.55000000000000004">
      <c r="B136" s="65"/>
      <c r="C136" s="58"/>
      <c r="D136" s="58"/>
      <c r="E136" s="58"/>
      <c r="F136" s="58"/>
      <c r="G136" s="58"/>
      <c r="H136" s="68"/>
    </row>
    <row r="137" spans="2:8" ht="14.4" x14ac:dyDescent="0.55000000000000004">
      <c r="B137" s="69" t="s">
        <v>117</v>
      </c>
      <c r="C137" s="128" t="s">
        <v>87</v>
      </c>
      <c r="D137" s="128"/>
      <c r="E137" s="58" t="s">
        <v>108</v>
      </c>
      <c r="F137" s="58" t="s">
        <v>109</v>
      </c>
      <c r="G137" s="58"/>
      <c r="H137" s="68"/>
    </row>
    <row r="138" spans="2:8" ht="14.4" x14ac:dyDescent="0.55000000000000004">
      <c r="B138" s="67" t="s">
        <v>83</v>
      </c>
      <c r="C138" s="129"/>
      <c r="D138" s="129"/>
      <c r="E138" s="71"/>
      <c r="F138" s="58"/>
      <c r="G138" s="58"/>
      <c r="H138" s="68"/>
    </row>
    <row r="139" spans="2:8" ht="14.4" x14ac:dyDescent="0.55000000000000004">
      <c r="B139" s="67" t="s">
        <v>84</v>
      </c>
      <c r="C139" s="127"/>
      <c r="D139" s="127"/>
      <c r="E139" s="71"/>
      <c r="F139" s="58"/>
      <c r="G139" s="58"/>
      <c r="H139" s="68"/>
    </row>
    <row r="140" spans="2:8" ht="14.4" x14ac:dyDescent="0.55000000000000004">
      <c r="B140" s="67" t="s">
        <v>85</v>
      </c>
      <c r="C140" s="127"/>
      <c r="D140" s="127"/>
      <c r="E140" s="71"/>
      <c r="F140" s="58"/>
      <c r="G140" s="58"/>
      <c r="H140" s="68"/>
    </row>
    <row r="141" spans="2:8" ht="14.4" x14ac:dyDescent="0.55000000000000004">
      <c r="B141" s="67"/>
      <c r="C141" s="70"/>
      <c r="D141" s="70"/>
      <c r="E141" s="58"/>
      <c r="F141" s="58"/>
      <c r="G141" s="58"/>
      <c r="H141" s="68"/>
    </row>
    <row r="142" spans="2:8" ht="14.4" x14ac:dyDescent="0.55000000000000004">
      <c r="B142" s="65"/>
      <c r="C142" s="128" t="s">
        <v>87</v>
      </c>
      <c r="D142" s="128"/>
      <c r="E142" s="58" t="s">
        <v>88</v>
      </c>
      <c r="F142" s="58"/>
      <c r="G142" s="58"/>
      <c r="H142" s="68"/>
    </row>
    <row r="143" spans="2:8" ht="14.4" x14ac:dyDescent="0.55000000000000004">
      <c r="B143" s="65" t="s">
        <v>78</v>
      </c>
      <c r="C143" s="127"/>
      <c r="D143" s="127"/>
      <c r="E143" s="58"/>
      <c r="F143" s="58"/>
      <c r="G143" s="58"/>
      <c r="H143" s="68"/>
    </row>
    <row r="144" spans="2:8" ht="14.4" x14ac:dyDescent="0.55000000000000004">
      <c r="B144" s="65" t="s">
        <v>79</v>
      </c>
      <c r="C144" s="127"/>
      <c r="D144" s="127"/>
      <c r="E144" s="58"/>
      <c r="F144" s="58"/>
      <c r="G144" s="58"/>
      <c r="H144" s="68"/>
    </row>
    <row r="145" spans="2:8" ht="14.4" x14ac:dyDescent="0.55000000000000004">
      <c r="B145" s="65" t="s">
        <v>80</v>
      </c>
      <c r="C145" s="127"/>
      <c r="D145" s="127"/>
      <c r="E145" s="58"/>
      <c r="F145" s="58"/>
      <c r="G145" s="58"/>
      <c r="H145" s="68"/>
    </row>
    <row r="146" spans="2:8" ht="14.4" x14ac:dyDescent="0.55000000000000004">
      <c r="B146" s="65" t="s">
        <v>81</v>
      </c>
      <c r="C146" s="127"/>
      <c r="D146" s="127"/>
      <c r="E146" s="58"/>
      <c r="F146" s="58"/>
      <c r="G146" s="58"/>
      <c r="H146" s="68"/>
    </row>
    <row r="147" spans="2:8" ht="14.4" x14ac:dyDescent="0.55000000000000004">
      <c r="B147" s="65"/>
      <c r="C147" s="70"/>
      <c r="D147" s="70"/>
      <c r="E147" s="58"/>
      <c r="F147" s="58"/>
      <c r="G147" s="58"/>
      <c r="H147" s="68"/>
    </row>
    <row r="148" spans="2:8" ht="14.4" x14ac:dyDescent="0.55000000000000004">
      <c r="B148" s="72" t="s">
        <v>112</v>
      </c>
      <c r="C148" s="70"/>
      <c r="E148" s="70"/>
      <c r="F148" s="58"/>
      <c r="G148" s="58" t="s">
        <v>113</v>
      </c>
      <c r="H148" s="68"/>
    </row>
    <row r="149" spans="2:8" ht="14.4" x14ac:dyDescent="0.55000000000000004">
      <c r="B149" s="76" t="s">
        <v>123</v>
      </c>
      <c r="C149" s="70"/>
      <c r="D149" s="70"/>
      <c r="E149" s="58"/>
      <c r="F149" s="58"/>
      <c r="G149" s="71">
        <f>E149*F149</f>
        <v>0</v>
      </c>
      <c r="H149" s="68"/>
    </row>
    <row r="150" spans="2:8" ht="14.4" x14ac:dyDescent="0.55000000000000004">
      <c r="B150" s="76" t="s">
        <v>111</v>
      </c>
      <c r="C150" s="70"/>
      <c r="D150" s="70"/>
      <c r="E150" s="58"/>
      <c r="F150" s="58"/>
      <c r="G150" s="58">
        <v>100</v>
      </c>
      <c r="H150" s="68"/>
    </row>
    <row r="151" spans="2:8" ht="14.4" x14ac:dyDescent="0.55000000000000004">
      <c r="B151" s="76" t="s">
        <v>110</v>
      </c>
      <c r="C151" s="70"/>
      <c r="D151" s="70"/>
      <c r="E151" s="58"/>
      <c r="F151" s="58"/>
      <c r="G151" s="58">
        <v>100</v>
      </c>
      <c r="H151" s="68"/>
    </row>
    <row r="152" spans="2:8" ht="14.4" x14ac:dyDescent="0.55000000000000004">
      <c r="B152" s="67"/>
      <c r="C152" s="70"/>
      <c r="D152" s="70"/>
      <c r="E152" s="58"/>
      <c r="F152" s="58"/>
      <c r="G152" s="58"/>
      <c r="H152" s="68"/>
    </row>
    <row r="153" spans="2:8" ht="14.4" x14ac:dyDescent="0.55000000000000004">
      <c r="B153" s="72" t="s">
        <v>124</v>
      </c>
      <c r="C153" s="73"/>
      <c r="D153" s="73"/>
      <c r="E153" s="74"/>
      <c r="F153" s="75"/>
      <c r="G153" s="58">
        <f>SUM(G149:G152)</f>
        <v>200</v>
      </c>
      <c r="H153" s="68"/>
    </row>
    <row r="154" spans="2:8" ht="14.4" x14ac:dyDescent="0.55000000000000004">
      <c r="B154" s="76" t="s">
        <v>35</v>
      </c>
      <c r="C154" s="77"/>
      <c r="D154" s="77"/>
      <c r="E154" s="78"/>
      <c r="F154" s="79"/>
      <c r="G154" s="80">
        <f>G153*20%</f>
        <v>40</v>
      </c>
      <c r="H154" s="68"/>
    </row>
    <row r="155" spans="2:8" ht="14.4" x14ac:dyDescent="0.55000000000000004">
      <c r="B155" s="81" t="s">
        <v>114</v>
      </c>
      <c r="C155" s="61"/>
      <c r="D155" s="61"/>
      <c r="E155" s="60"/>
      <c r="F155" s="60"/>
      <c r="G155" s="62">
        <f>SUM(F153:F154)</f>
        <v>0</v>
      </c>
      <c r="H155" s="68"/>
    </row>
    <row r="156" spans="2:8" ht="14.4" x14ac:dyDescent="0.55000000000000004">
      <c r="B156" s="72"/>
      <c r="C156" s="77"/>
      <c r="D156" s="77"/>
      <c r="E156" s="78"/>
      <c r="F156" s="78"/>
      <c r="G156" s="82" t="s">
        <v>30</v>
      </c>
      <c r="H156" s="68"/>
    </row>
    <row r="157" spans="2:8" ht="14.4" x14ac:dyDescent="0.55000000000000004">
      <c r="B157" s="65"/>
      <c r="C157" s="58"/>
      <c r="D157" s="58"/>
      <c r="E157" s="58"/>
      <c r="F157" s="58"/>
      <c r="G157" s="58"/>
      <c r="H157" s="68"/>
    </row>
    <row r="158" spans="2:8" ht="12.3" customHeight="1" x14ac:dyDescent="0.55000000000000004">
      <c r="B158" s="67"/>
      <c r="C158" s="59"/>
      <c r="D158" s="59"/>
      <c r="E158" s="58"/>
      <c r="F158" s="58"/>
      <c r="G158" s="58"/>
      <c r="H158" s="68"/>
    </row>
    <row r="159" spans="2:8" ht="12.3" customHeight="1" x14ac:dyDescent="0.6">
      <c r="B159" s="102" t="s">
        <v>77</v>
      </c>
      <c r="C159" s="59"/>
      <c r="D159" s="59"/>
      <c r="E159" s="58"/>
      <c r="F159" s="58"/>
      <c r="G159" s="58"/>
      <c r="H159" s="68"/>
    </row>
    <row r="160" spans="2:8" ht="15.6" x14ac:dyDescent="0.55000000000000004">
      <c r="B160" s="103" t="s">
        <v>106</v>
      </c>
      <c r="C160" s="58"/>
      <c r="D160" s="58"/>
      <c r="E160" s="58"/>
      <c r="F160" s="58"/>
      <c r="G160" s="58"/>
      <c r="H160" s="68"/>
    </row>
    <row r="161" spans="2:8" ht="14.7" thickBot="1" x14ac:dyDescent="0.6">
      <c r="B161" s="83"/>
      <c r="C161" s="84"/>
      <c r="D161" s="84"/>
      <c r="E161" s="84"/>
      <c r="F161" s="84"/>
      <c r="G161" s="84"/>
      <c r="H161" s="85"/>
    </row>
    <row r="162" spans="2:8" ht="14.4" x14ac:dyDescent="0.55000000000000004">
      <c r="B162" s="58"/>
      <c r="C162" s="58"/>
      <c r="D162" s="58"/>
      <c r="E162" s="58"/>
      <c r="F162" s="58"/>
      <c r="G162" s="58"/>
      <c r="H162" s="58"/>
    </row>
    <row r="163" spans="2:8" ht="14.4" x14ac:dyDescent="0.55000000000000004">
      <c r="B163" s="59"/>
      <c r="C163" s="58"/>
      <c r="D163" s="58"/>
      <c r="E163" s="58"/>
      <c r="F163" s="58"/>
      <c r="G163" s="58"/>
      <c r="H163" s="58"/>
    </row>
  </sheetData>
  <mergeCells count="16">
    <mergeCell ref="C146:D146"/>
    <mergeCell ref="C142:D142"/>
    <mergeCell ref="C140:D140"/>
    <mergeCell ref="C137:D137"/>
    <mergeCell ref="C143:D143"/>
    <mergeCell ref="C144:D144"/>
    <mergeCell ref="C145:D145"/>
    <mergeCell ref="C138:D138"/>
    <mergeCell ref="C139:D139"/>
    <mergeCell ref="B2:E2"/>
    <mergeCell ref="B9:G9"/>
    <mergeCell ref="F27:G27"/>
    <mergeCell ref="B8:H8"/>
    <mergeCell ref="B13:G13"/>
    <mergeCell ref="C32:F32"/>
    <mergeCell ref="G32:H32"/>
  </mergeCells>
  <phoneticPr fontId="10" type="noConversion"/>
  <pageMargins left="0.7" right="0.7" top="0.75" bottom="0.75" header="0.3" footer="0.3"/>
  <pageSetup scale="88" fitToHeight="0" orientation="portrait" r:id="rId1"/>
  <headerFooter>
    <oddHeader xml:space="preserve">&amp;L&amp;"Avalanche,Bold"Bandon Crossings Event Beverage Order&amp;"Avalanche,Normal"
</oddHeader>
    <oddFooter>&amp;L&amp;9January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Wmarkup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Smith</dc:creator>
  <cp:lastModifiedBy>Carla Smith</cp:lastModifiedBy>
  <cp:lastPrinted>2025-08-19T22:06:59Z</cp:lastPrinted>
  <dcterms:created xsi:type="dcterms:W3CDTF">2020-03-03T22:39:40Z</dcterms:created>
  <dcterms:modified xsi:type="dcterms:W3CDTF">2025-08-19T22:44:43Z</dcterms:modified>
</cp:coreProperties>
</file>