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4" yWindow="312" windowWidth="17280" windowHeight="119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<sst xmlns="http://schemas.openxmlformats.org/spreadsheetml/2006/main" count="101" uniqueCount="89">
  <si>
    <t>Pitchers of Iced water are complementary</t>
  </si>
  <si>
    <t>Number ordered</t>
  </si>
  <si>
    <t>total item price</t>
  </si>
  <si>
    <t>Corkage fee $12/bottle</t>
  </si>
  <si>
    <t>QTY</t>
  </si>
  <si>
    <t>Canyon Road</t>
  </si>
  <si>
    <t>Proverb Wines</t>
  </si>
  <si>
    <t>Drumheller</t>
  </si>
  <si>
    <t>La Marca Prosecco</t>
  </si>
  <si>
    <t>total wine order:</t>
  </si>
  <si>
    <t>1/6 keg</t>
  </si>
  <si>
    <t>Bottled Beers</t>
  </si>
  <si>
    <t>Total Beer order:</t>
  </si>
  <si>
    <t xml:space="preserve">Notes: </t>
  </si>
  <si>
    <t>Draft Beer Servings (12 oz. Portion)</t>
  </si>
  <si>
    <t xml:space="preserve">Two beers can be on tap at the same time. Order enough for your event.  </t>
  </si>
  <si>
    <t>Individual servings</t>
  </si>
  <si>
    <t>12 oz.</t>
  </si>
  <si>
    <t>Wine by the glass</t>
  </si>
  <si>
    <t>Sparkling wine Mimosas</t>
  </si>
  <si>
    <t>(Non-hosted bar prices do not include service fee, and we appreciate a gratuity directly to the bartender)</t>
  </si>
  <si>
    <t>5 oz</t>
  </si>
  <si>
    <t>8 oz</t>
  </si>
  <si>
    <t>6 servings per bottle</t>
  </si>
  <si>
    <t>House Brewed Ice Tea</t>
  </si>
  <si>
    <t>Some things to keep in mind when preparing an order for beverages:</t>
  </si>
  <si>
    <t>Your guests will be there for several hours.</t>
  </si>
  <si>
    <t xml:space="preserve">Alcohol should be limited to 1 drink per person per hour. </t>
  </si>
  <si>
    <t>Some will prefer beer, and some wine, and some non-alcoholic. You will need to make estimates.</t>
  </si>
  <si>
    <t>bottles needed</t>
  </si>
  <si>
    <t>number kegs required</t>
  </si>
  <si>
    <t xml:space="preserve">Wine Order </t>
  </si>
  <si>
    <t>Draft Beer Order</t>
  </si>
  <si>
    <t>Subtotal Beverage order:</t>
  </si>
  <si>
    <t>Total Beverage Order</t>
  </si>
  <si>
    <t>Please pay this amount 30 days in advance of the event</t>
  </si>
  <si>
    <t>Wine Caclulations</t>
  </si>
  <si>
    <t>Desired #  Servings</t>
  </si>
  <si>
    <t>Draft Beer Caclulations</t>
  </si>
  <si>
    <t>Your Event:</t>
  </si>
  <si>
    <t>Service fee (20%)</t>
  </si>
  <si>
    <t>Argyle Brut 16 SS</t>
  </si>
  <si>
    <t>Campo Viejo Cava Brut RSV SS</t>
  </si>
  <si>
    <t>J. Roget Brut</t>
  </si>
  <si>
    <t>Wycliff Brut Champagne</t>
  </si>
  <si>
    <t>Cupcake Cava Extra Dry</t>
  </si>
  <si>
    <t>La Marca Prosecco Rose Extra Dry</t>
  </si>
  <si>
    <t>Pelican Brewing - Pacific City</t>
  </si>
  <si>
    <t>Arch Rock -Gold Beach</t>
  </si>
  <si>
    <t>Ninkasi - Eugene</t>
  </si>
  <si>
    <t>Fort George Brewing - Astoria</t>
  </si>
  <si>
    <t xml:space="preserve">Event Date: </t>
  </si>
  <si>
    <t>Cavatica Stout</t>
  </si>
  <si>
    <t xml:space="preserve">City of Dreams IPA </t>
  </si>
  <si>
    <t xml:space="preserve">Suicide Squeeze IPA </t>
  </si>
  <si>
    <t xml:space="preserve">Vortex IPA </t>
  </si>
  <si>
    <t xml:space="preserve">Magnetic Fields IPA </t>
  </si>
  <si>
    <t>Lemonade</t>
  </si>
  <si>
    <t>"corkage fee"</t>
  </si>
  <si>
    <t xml:space="preserve">desired servings </t>
  </si>
  <si>
    <t>each</t>
  </si>
  <si>
    <t>Fill in the yellow blocks to place your order</t>
  </si>
  <si>
    <t>Event pricing - No Host Bar</t>
  </si>
  <si>
    <t>Fill in the number of servings in the green blocks below to calculate the amounts you will need</t>
  </si>
  <si>
    <t>total servings desired</t>
  </si>
  <si>
    <t>gallons needed</t>
  </si>
  <si>
    <t>Soft drinks available by gallon</t>
  </si>
  <si>
    <t>Base your order on  serving size:</t>
  </si>
  <si>
    <t>Wine Margaritas</t>
  </si>
  <si>
    <t>Draft beer</t>
  </si>
  <si>
    <t>Price each gallon</t>
  </si>
  <si>
    <t xml:space="preserve">We offer pitchers of tea and juices by the gallon for events. Use the tool below to estimate the number of gallons of each drink to place your order. </t>
  </si>
  <si>
    <t>Individual Assorted Canned sodas</t>
  </si>
  <si>
    <t>Water and Non-alcoholic drinks</t>
  </si>
  <si>
    <t>Total Non-Alcoholic Drink Order:</t>
  </si>
  <si>
    <t xml:space="preserve">Unopened bottles of wine may be taken with you at the end of the event. </t>
  </si>
  <si>
    <t>You can get a partial credit for Unopened beer Kegs. Opened kegs cannot be taken away.</t>
  </si>
  <si>
    <t xml:space="preserve">Bartender </t>
  </si>
  <si>
    <t>Orange Juice (can be used for Mimosas)</t>
  </si>
  <si>
    <t>Cranberry Juice (can be used for Mimosas)</t>
  </si>
  <si>
    <t>Cabernet Sauvignon</t>
  </si>
  <si>
    <t>Chardonnay</t>
  </si>
  <si>
    <t>Merlot</t>
  </si>
  <si>
    <t>Moscato</t>
  </si>
  <si>
    <t>Pinot Grigio</t>
  </si>
  <si>
    <t>Pinot Noir</t>
  </si>
  <si>
    <t>Sauvignon Blanc</t>
  </si>
  <si>
    <t>White Zinfandel</t>
  </si>
  <si>
    <t>Rose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</si>
</sst>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valanche"/>
      <family val="0"/>
    </font>
    <font>
      <b/>
      <sz val="10"/>
      <color indexed="8"/>
      <name val="Avalanche"/>
      <family val="0"/>
    </font>
    <font>
      <i/>
      <sz val="9"/>
      <color indexed="8"/>
      <name val="Avalanch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valanche"/>
      <family val="0"/>
    </font>
    <font>
      <sz val="10"/>
      <color theme="1"/>
      <name val="Avalanche"/>
      <family val="0"/>
    </font>
    <font>
      <b/>
      <sz val="10"/>
      <color theme="1"/>
      <name val="Avalanche"/>
      <family val="0"/>
    </font>
    <font>
      <i/>
      <sz val="9"/>
      <color theme="1"/>
      <name val="Avalanch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7" fillId="0" borderId="0" xfId="0" applyFont="1" applyAlignment="1">
      <alignment horizontal="left" indent="1"/>
    </xf>
    <xf numFmtId="0" fontId="38" fillId="0" borderId="0" xfId="0" applyFont="1" applyAlignment="1">
      <alignment horizontal="left" indent="1"/>
    </xf>
    <xf numFmtId="0" fontId="38" fillId="0" borderId="0" xfId="0" applyFont="1" applyAlignment="1">
      <alignment horizontal="left" vertical="center" wrapText="1" inden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horizontal="right" wrapText="1"/>
    </xf>
    <xf numFmtId="0" fontId="39" fillId="0" borderId="0" xfId="0" applyFont="1" applyAlignment="1">
      <alignment horizontal="right"/>
    </xf>
    <xf numFmtId="0" fontId="38" fillId="0" borderId="12" xfId="0" applyFont="1" applyBorder="1" applyAlignment="1">
      <alignment wrapText="1"/>
    </xf>
    <xf numFmtId="0" fontId="39" fillId="7" borderId="0" xfId="0" applyFont="1" applyFill="1" applyAlignment="1">
      <alignment/>
    </xf>
    <xf numFmtId="0" fontId="38" fillId="0" borderId="12" xfId="0" applyFont="1" applyBorder="1" applyAlignment="1">
      <alignment horizontal="left" wrapText="1"/>
    </xf>
    <xf numFmtId="0" fontId="38" fillId="0" borderId="13" xfId="0" applyFont="1" applyBorder="1" applyAlignment="1">
      <alignment horizontal="right"/>
    </xf>
    <xf numFmtId="0" fontId="38" fillId="0" borderId="10" xfId="0" applyFont="1" applyBorder="1" applyAlignment="1">
      <alignment horizontal="left" wrapText="1"/>
    </xf>
    <xf numFmtId="0" fontId="38" fillId="0" borderId="14" xfId="0" applyFont="1" applyBorder="1" applyAlignment="1">
      <alignment horizontal="left" wrapText="1"/>
    </xf>
    <xf numFmtId="0" fontId="38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8" fillId="0" borderId="16" xfId="0" applyFont="1" applyBorder="1" applyAlignment="1">
      <alignment/>
    </xf>
    <xf numFmtId="0" fontId="38" fillId="33" borderId="16" xfId="0" applyFont="1" applyFill="1" applyBorder="1" applyAlignment="1">
      <alignment/>
    </xf>
    <xf numFmtId="6" fontId="38" fillId="0" borderId="17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33" borderId="0" xfId="0" applyFont="1" applyFill="1" applyAlignment="1">
      <alignment/>
    </xf>
    <xf numFmtId="6" fontId="38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33" borderId="10" xfId="0" applyFont="1" applyFill="1" applyBorder="1" applyAlignment="1">
      <alignment/>
    </xf>
    <xf numFmtId="6" fontId="38" fillId="0" borderId="14" xfId="0" applyNumberFormat="1" applyFont="1" applyBorder="1" applyAlignment="1">
      <alignment/>
    </xf>
    <xf numFmtId="6" fontId="38" fillId="0" borderId="0" xfId="0" applyNumberFormat="1" applyFont="1" applyAlignment="1">
      <alignment/>
    </xf>
    <xf numFmtId="6" fontId="38" fillId="0" borderId="0" xfId="0" applyNumberFormat="1" applyFont="1" applyAlignment="1">
      <alignment horizontal="right"/>
    </xf>
    <xf numFmtId="164" fontId="38" fillId="0" borderId="0" xfId="0" applyNumberFormat="1" applyFont="1" applyAlignment="1">
      <alignment/>
    </xf>
    <xf numFmtId="1" fontId="38" fillId="33" borderId="0" xfId="0" applyNumberFormat="1" applyFont="1" applyFill="1" applyAlignment="1">
      <alignment/>
    </xf>
    <xf numFmtId="44" fontId="38" fillId="0" borderId="0" xfId="44" applyFont="1" applyAlignment="1">
      <alignment/>
    </xf>
    <xf numFmtId="0" fontId="39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39" fillId="0" borderId="18" xfId="0" applyFont="1" applyBorder="1" applyAlignment="1">
      <alignment/>
    </xf>
    <xf numFmtId="0" fontId="38" fillId="0" borderId="19" xfId="0" applyFont="1" applyBorder="1" applyAlignment="1">
      <alignment/>
    </xf>
    <xf numFmtId="164" fontId="38" fillId="0" borderId="20" xfId="0" applyNumberFormat="1" applyFont="1" applyBorder="1" applyAlignment="1">
      <alignment/>
    </xf>
    <xf numFmtId="0" fontId="38" fillId="0" borderId="21" xfId="0" applyFont="1" applyBorder="1" applyAlignment="1">
      <alignment/>
    </xf>
    <xf numFmtId="164" fontId="38" fillId="0" borderId="22" xfId="0" applyNumberFormat="1" applyFont="1" applyBorder="1" applyAlignment="1">
      <alignment/>
    </xf>
    <xf numFmtId="0" fontId="39" fillId="0" borderId="21" xfId="0" applyFont="1" applyBorder="1" applyAlignment="1">
      <alignment/>
    </xf>
    <xf numFmtId="0" fontId="38" fillId="0" borderId="0" xfId="0" applyFont="1" applyAlignment="1">
      <alignment vertical="center"/>
    </xf>
    <xf numFmtId="0" fontId="39" fillId="0" borderId="23" xfId="0" applyFont="1" applyBorder="1" applyAlignment="1">
      <alignment horizontal="right"/>
    </xf>
    <xf numFmtId="0" fontId="38" fillId="0" borderId="24" xfId="0" applyFont="1" applyBorder="1" applyAlignment="1">
      <alignment/>
    </xf>
    <xf numFmtId="164" fontId="38" fillId="0" borderId="25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2" xfId="0" applyFont="1" applyBorder="1" applyAlignment="1">
      <alignment/>
    </xf>
    <xf numFmtId="0" fontId="39" fillId="7" borderId="12" xfId="0" applyFont="1" applyFill="1" applyBorder="1" applyAlignment="1">
      <alignment/>
    </xf>
    <xf numFmtId="0" fontId="39" fillId="0" borderId="14" xfId="0" applyFont="1" applyBorder="1" applyAlignment="1">
      <alignment/>
    </xf>
    <xf numFmtId="164" fontId="38" fillId="0" borderId="17" xfId="0" applyNumberFormat="1" applyFont="1" applyBorder="1" applyAlignment="1">
      <alignment/>
    </xf>
    <xf numFmtId="0" fontId="38" fillId="0" borderId="0" xfId="0" applyFont="1" applyAlignment="1">
      <alignment horizontal="center"/>
    </xf>
    <xf numFmtId="164" fontId="38" fillId="0" borderId="12" xfId="0" applyNumberFormat="1" applyFont="1" applyBorder="1" applyAlignment="1">
      <alignment/>
    </xf>
    <xf numFmtId="1" fontId="38" fillId="0" borderId="0" xfId="44" applyNumberFormat="1" applyFont="1" applyBorder="1" applyAlignment="1">
      <alignment horizontal="center"/>
    </xf>
    <xf numFmtId="0" fontId="37" fillId="0" borderId="11" xfId="0" applyFont="1" applyBorder="1" applyAlignment="1">
      <alignment horizontal="left" vertical="center" indent="1"/>
    </xf>
    <xf numFmtId="1" fontId="38" fillId="0" borderId="0" xfId="44" applyNumberFormat="1" applyFont="1" applyAlignment="1">
      <alignment horizontal="center"/>
    </xf>
    <xf numFmtId="0" fontId="39" fillId="0" borderId="11" xfId="0" applyFont="1" applyBorder="1" applyAlignment="1">
      <alignment/>
    </xf>
    <xf numFmtId="1" fontId="38" fillId="0" borderId="0" xfId="0" applyNumberFormat="1" applyFont="1" applyAlignment="1">
      <alignment horizontal="center"/>
    </xf>
    <xf numFmtId="0" fontId="39" fillId="0" borderId="13" xfId="0" applyFont="1" applyBorder="1" applyAlignment="1">
      <alignment horizontal="right"/>
    </xf>
    <xf numFmtId="0" fontId="38" fillId="4" borderId="10" xfId="0" applyFont="1" applyFill="1" applyBorder="1" applyAlignment="1">
      <alignment/>
    </xf>
    <xf numFmtId="164" fontId="38" fillId="4" borderId="14" xfId="0" applyNumberFormat="1" applyFont="1" applyFill="1" applyBorder="1" applyAlignment="1">
      <alignment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wrapText="1"/>
    </xf>
    <xf numFmtId="6" fontId="38" fillId="0" borderId="0" xfId="0" applyNumberFormat="1" applyFont="1" applyAlignment="1">
      <alignment wrapText="1"/>
    </xf>
    <xf numFmtId="0" fontId="39" fillId="0" borderId="26" xfId="0" applyFont="1" applyBorder="1" applyAlignment="1">
      <alignment horizontal="right"/>
    </xf>
    <xf numFmtId="0" fontId="39" fillId="0" borderId="27" xfId="0" applyFont="1" applyBorder="1" applyAlignment="1">
      <alignment/>
    </xf>
    <xf numFmtId="0" fontId="38" fillId="0" borderId="27" xfId="0" applyFont="1" applyBorder="1" applyAlignment="1">
      <alignment/>
    </xf>
    <xf numFmtId="6" fontId="39" fillId="0" borderId="28" xfId="0" applyNumberFormat="1" applyFont="1" applyBorder="1" applyAlignment="1">
      <alignment/>
    </xf>
    <xf numFmtId="8" fontId="38" fillId="0" borderId="0" xfId="0" applyNumberFormat="1" applyFont="1" applyAlignment="1">
      <alignment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0" xfId="0" applyFont="1" applyAlignment="1">
      <alignment horizontal="center" wrapText="1"/>
    </xf>
    <xf numFmtId="0" fontId="38" fillId="33" borderId="0" xfId="0" applyFont="1" applyFill="1" applyAlignment="1">
      <alignment horizontal="left" wrapText="1"/>
    </xf>
    <xf numFmtId="164" fontId="38" fillId="0" borderId="0" xfId="0" applyNumberFormat="1" applyFont="1" applyAlignment="1">
      <alignment horizontal="left" wrapText="1"/>
    </xf>
    <xf numFmtId="0" fontId="38" fillId="7" borderId="0" xfId="0" applyFont="1" applyFill="1" applyAlignment="1">
      <alignment horizontal="left" wrapText="1"/>
    </xf>
    <xf numFmtId="0" fontId="38" fillId="0" borderId="15" xfId="0" applyFont="1" applyBorder="1" applyAlignment="1">
      <alignment horizontal="left" wrapText="1" indent="2"/>
    </xf>
    <xf numFmtId="0" fontId="38" fillId="0" borderId="16" xfId="0" applyFont="1" applyBorder="1" applyAlignment="1">
      <alignment horizontal="left" wrapText="1" indent="2"/>
    </xf>
    <xf numFmtId="0" fontId="38" fillId="0" borderId="17" xfId="0" applyFont="1" applyBorder="1" applyAlignment="1">
      <alignment horizontal="left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view="pageLayout" zoomScaleNormal="92" workbookViewId="0" topLeftCell="A29">
      <selection activeCell="A47" sqref="A47"/>
    </sheetView>
  </sheetViews>
  <sheetFormatPr defaultColWidth="9.140625" defaultRowHeight="15"/>
  <cols>
    <col min="1" max="1" width="29.00390625" style="5" customWidth="1"/>
    <col min="2" max="2" width="8.421875" style="5" customWidth="1"/>
    <col min="3" max="6" width="8.8515625" style="5" customWidth="1"/>
    <col min="7" max="7" width="10.57421875" style="5" customWidth="1"/>
    <col min="8" max="16384" width="8.8515625" style="5" customWidth="1"/>
  </cols>
  <sheetData>
    <row r="1" spans="1:7" ht="23.25" customHeight="1">
      <c r="A1" s="71" t="s">
        <v>39</v>
      </c>
      <c r="B1" s="71"/>
      <c r="C1" s="71"/>
      <c r="D1" s="71"/>
      <c r="E1" s="5" t="s">
        <v>51</v>
      </c>
      <c r="F1" s="6"/>
      <c r="G1" s="6"/>
    </row>
    <row r="3" ht="12">
      <c r="A3" s="5" t="s">
        <v>25</v>
      </c>
    </row>
    <row r="4" ht="12">
      <c r="A4" s="5" t="s">
        <v>26</v>
      </c>
    </row>
    <row r="5" ht="12">
      <c r="A5" s="5" t="s">
        <v>27</v>
      </c>
    </row>
    <row r="6" ht="12">
      <c r="A6" s="5" t="s">
        <v>28</v>
      </c>
    </row>
    <row r="7" spans="1:7" ht="15" customHeight="1">
      <c r="A7" s="75" t="s">
        <v>63</v>
      </c>
      <c r="B7" s="75"/>
      <c r="C7" s="75"/>
      <c r="D7" s="75"/>
      <c r="E7" s="75"/>
      <c r="F7" s="75"/>
      <c r="G7" s="75"/>
    </row>
    <row r="8" spans="1:6" ht="16.5" customHeight="1">
      <c r="A8" s="73" t="s">
        <v>61</v>
      </c>
      <c r="B8" s="73"/>
      <c r="C8" s="73"/>
      <c r="D8" s="73"/>
      <c r="E8" s="73"/>
      <c r="F8" s="73"/>
    </row>
    <row r="9" spans="1:6" ht="16.5" customHeight="1">
      <c r="A9" s="7"/>
      <c r="B9" s="7"/>
      <c r="C9" s="7"/>
      <c r="D9" s="7"/>
      <c r="E9" s="7"/>
      <c r="F9" s="7"/>
    </row>
    <row r="10" spans="1:3" ht="12">
      <c r="A10" s="8" t="s">
        <v>73</v>
      </c>
      <c r="B10" s="8"/>
      <c r="C10" s="8"/>
    </row>
    <row r="11" spans="1:3" ht="12">
      <c r="A11" s="5" t="s">
        <v>0</v>
      </c>
      <c r="B11" s="9"/>
      <c r="C11" s="9"/>
    </row>
    <row r="12" spans="2:3" ht="12">
      <c r="B12" s="9"/>
      <c r="C12" s="9"/>
    </row>
    <row r="13" spans="1:7" ht="37.5" customHeight="1">
      <c r="A13" s="76" t="s">
        <v>71</v>
      </c>
      <c r="B13" s="77"/>
      <c r="C13" s="77"/>
      <c r="D13" s="77"/>
      <c r="E13" s="77"/>
      <c r="F13" s="78"/>
      <c r="G13" s="9"/>
    </row>
    <row r="14" spans="1:7" ht="16.5" customHeight="1">
      <c r="A14" s="10" t="s">
        <v>67</v>
      </c>
      <c r="B14" s="11" t="s">
        <v>21</v>
      </c>
      <c r="C14" s="11" t="s">
        <v>22</v>
      </c>
      <c r="D14" s="9"/>
      <c r="E14" s="9"/>
      <c r="F14" s="12"/>
      <c r="G14" s="9"/>
    </row>
    <row r="15" spans="1:7" ht="16.5" customHeight="1">
      <c r="A15" s="10" t="s">
        <v>64</v>
      </c>
      <c r="B15" s="13"/>
      <c r="C15" s="13"/>
      <c r="D15" s="7"/>
      <c r="E15" s="7"/>
      <c r="F15" s="14"/>
      <c r="G15" s="7"/>
    </row>
    <row r="16" spans="1:7" ht="16.5" customHeight="1">
      <c r="A16" s="15" t="s">
        <v>65</v>
      </c>
      <c r="B16" s="6">
        <f>ROUNDUP(B15/25,0)</f>
        <v>0</v>
      </c>
      <c r="C16" s="6">
        <f>ROUNDUP(C15/16,0)</f>
        <v>0</v>
      </c>
      <c r="D16" s="16"/>
      <c r="E16" s="16"/>
      <c r="F16" s="17"/>
      <c r="G16" s="7"/>
    </row>
    <row r="17" spans="1:7" ht="36.75">
      <c r="A17" s="5" t="s">
        <v>66</v>
      </c>
      <c r="B17" s="9"/>
      <c r="C17" s="9"/>
      <c r="D17" s="9" t="s">
        <v>70</v>
      </c>
      <c r="E17" s="9" t="s">
        <v>1</v>
      </c>
      <c r="F17" s="9" t="s">
        <v>2</v>
      </c>
      <c r="G17" s="9"/>
    </row>
    <row r="18" spans="1:6" ht="12">
      <c r="A18" s="18" t="s">
        <v>57</v>
      </c>
      <c r="B18" s="19"/>
      <c r="C18" s="19"/>
      <c r="D18" s="20">
        <v>13</v>
      </c>
      <c r="E18" s="21"/>
      <c r="F18" s="22">
        <f>D18*E18</f>
        <v>0</v>
      </c>
    </row>
    <row r="19" spans="1:6" ht="14.25" customHeight="1">
      <c r="A19" s="23" t="s">
        <v>24</v>
      </c>
      <c r="B19" s="8"/>
      <c r="C19" s="8"/>
      <c r="D19" s="5">
        <v>13</v>
      </c>
      <c r="E19" s="24"/>
      <c r="F19" s="25">
        <f>D19*E19</f>
        <v>0</v>
      </c>
    </row>
    <row r="20" spans="1:6" ht="14.25" customHeight="1">
      <c r="A20" s="23" t="s">
        <v>78</v>
      </c>
      <c r="B20" s="8"/>
      <c r="C20" s="8"/>
      <c r="D20" s="5">
        <v>13</v>
      </c>
      <c r="E20" s="24"/>
      <c r="F20" s="25">
        <f>D20*E20</f>
        <v>0</v>
      </c>
    </row>
    <row r="21" spans="1:7" ht="12">
      <c r="A21" s="26" t="s">
        <v>79</v>
      </c>
      <c r="B21" s="6"/>
      <c r="C21" s="6"/>
      <c r="D21" s="6">
        <v>13</v>
      </c>
      <c r="E21" s="27"/>
      <c r="F21" s="28">
        <f>D21*E21</f>
        <v>0</v>
      </c>
      <c r="G21" s="4"/>
    </row>
    <row r="22" spans="4:7" ht="12">
      <c r="D22" s="29"/>
      <c r="F22" s="29"/>
      <c r="G22" s="30"/>
    </row>
    <row r="23" spans="1:6" ht="12">
      <c r="A23" s="5" t="s">
        <v>72</v>
      </c>
      <c r="C23" s="5" t="s">
        <v>60</v>
      </c>
      <c r="D23" s="31">
        <v>3</v>
      </c>
      <c r="E23" s="32"/>
      <c r="F23" s="31">
        <v>0</v>
      </c>
    </row>
    <row r="24" spans="4:6" ht="12">
      <c r="D24" s="33"/>
      <c r="E24" s="29"/>
      <c r="F24" s="31"/>
    </row>
    <row r="25" spans="1:6" ht="12">
      <c r="A25" s="11" t="s">
        <v>74</v>
      </c>
      <c r="F25" s="29">
        <f>SUM(F18:F23)</f>
        <v>0</v>
      </c>
    </row>
    <row r="27" spans="1:6" ht="14.25" customHeight="1">
      <c r="A27" s="8" t="s">
        <v>36</v>
      </c>
      <c r="C27" s="8" t="s">
        <v>37</v>
      </c>
      <c r="E27" s="74" t="s">
        <v>29</v>
      </c>
      <c r="F27" s="74"/>
    </row>
    <row r="28" spans="1:5" ht="12" thickBot="1">
      <c r="A28" s="5" t="s">
        <v>23</v>
      </c>
      <c r="B28" s="34"/>
      <c r="C28" s="13"/>
      <c r="E28" s="35">
        <f>ROUNDUP(C28/6,0)</f>
        <v>0</v>
      </c>
    </row>
    <row r="29" spans="1:6" ht="12">
      <c r="A29" s="36" t="s">
        <v>31</v>
      </c>
      <c r="B29" s="37"/>
      <c r="C29" s="37"/>
      <c r="D29" s="37"/>
      <c r="E29" s="20" t="s">
        <v>4</v>
      </c>
      <c r="F29" s="38"/>
    </row>
    <row r="30" spans="1:6" ht="12">
      <c r="A30" s="39" t="s">
        <v>3</v>
      </c>
      <c r="B30" s="8"/>
      <c r="C30" s="8"/>
      <c r="D30" s="5">
        <v>12</v>
      </c>
      <c r="E30" s="24"/>
      <c r="F30" s="40">
        <f>D30*E30</f>
        <v>0</v>
      </c>
    </row>
    <row r="31" spans="1:9" ht="12">
      <c r="A31" s="41" t="s">
        <v>5</v>
      </c>
      <c r="C31" s="8"/>
      <c r="I31" s="42"/>
    </row>
    <row r="32" spans="1:9" ht="12">
      <c r="A32" s="2" t="s">
        <v>80</v>
      </c>
      <c r="C32" s="8"/>
      <c r="D32" s="5">
        <v>13</v>
      </c>
      <c r="E32" s="24"/>
      <c r="F32" s="40">
        <f>D32*E32</f>
        <v>0</v>
      </c>
      <c r="I32" s="42"/>
    </row>
    <row r="33" spans="1:9" ht="12">
      <c r="A33" s="1" t="s">
        <v>81</v>
      </c>
      <c r="C33" s="8"/>
      <c r="D33" s="5">
        <v>13</v>
      </c>
      <c r="E33" s="24"/>
      <c r="F33" s="40">
        <f aca="true" t="shared" si="0" ref="F33:F39">D33*E33</f>
        <v>0</v>
      </c>
      <c r="I33" s="42"/>
    </row>
    <row r="34" spans="1:9" ht="12">
      <c r="A34" s="1" t="s">
        <v>82</v>
      </c>
      <c r="C34" s="8"/>
      <c r="D34" s="5">
        <v>13</v>
      </c>
      <c r="E34" s="24"/>
      <c r="F34" s="40">
        <f t="shared" si="0"/>
        <v>0</v>
      </c>
      <c r="I34" s="42"/>
    </row>
    <row r="35" spans="1:9" ht="12">
      <c r="A35" s="1" t="s">
        <v>83</v>
      </c>
      <c r="C35" s="8"/>
      <c r="D35" s="5">
        <v>13</v>
      </c>
      <c r="E35" s="24"/>
      <c r="F35" s="40">
        <f>D35*E35</f>
        <v>0</v>
      </c>
      <c r="I35" s="42"/>
    </row>
    <row r="36" spans="1:9" ht="12">
      <c r="A36" s="1" t="s">
        <v>84</v>
      </c>
      <c r="C36" s="8"/>
      <c r="D36" s="5">
        <v>13</v>
      </c>
      <c r="E36" s="24"/>
      <c r="F36" s="40">
        <f>D36*E36</f>
        <v>0</v>
      </c>
      <c r="I36" s="42"/>
    </row>
    <row r="37" spans="1:9" ht="12">
      <c r="A37" s="1" t="s">
        <v>85</v>
      </c>
      <c r="C37" s="8"/>
      <c r="D37" s="5">
        <v>13</v>
      </c>
      <c r="E37" s="24"/>
      <c r="F37" s="40">
        <f>D37*E37</f>
        <v>0</v>
      </c>
      <c r="I37" s="42"/>
    </row>
    <row r="38" spans="1:9" ht="12">
      <c r="A38" s="1" t="s">
        <v>86</v>
      </c>
      <c r="C38" s="8"/>
      <c r="D38" s="5">
        <v>13</v>
      </c>
      <c r="E38" s="24"/>
      <c r="F38" s="40">
        <f>D38*E38</f>
        <v>0</v>
      </c>
      <c r="I38" s="42"/>
    </row>
    <row r="39" spans="1:9" ht="12">
      <c r="A39" s="1" t="s">
        <v>87</v>
      </c>
      <c r="C39" s="8"/>
      <c r="D39" s="5">
        <v>13</v>
      </c>
      <c r="E39" s="24"/>
      <c r="F39" s="40">
        <f t="shared" si="0"/>
        <v>0</v>
      </c>
      <c r="I39" s="42"/>
    </row>
    <row r="40" spans="1:9" ht="12">
      <c r="A40" s="41" t="s">
        <v>6</v>
      </c>
      <c r="F40" s="40"/>
      <c r="I40" s="42"/>
    </row>
    <row r="41" spans="1:9" ht="12">
      <c r="A41" s="3" t="s">
        <v>80</v>
      </c>
      <c r="D41" s="5">
        <v>15</v>
      </c>
      <c r="E41" s="24"/>
      <c r="F41" s="40">
        <f>D41*E41</f>
        <v>0</v>
      </c>
      <c r="I41" s="42"/>
    </row>
    <row r="42" spans="1:9" ht="12">
      <c r="A42" s="3" t="s">
        <v>81</v>
      </c>
      <c r="D42" s="5">
        <v>15</v>
      </c>
      <c r="E42" s="24"/>
      <c r="F42" s="40">
        <f>D42*E42</f>
        <v>0</v>
      </c>
      <c r="I42" s="42"/>
    </row>
    <row r="43" spans="1:9" ht="12">
      <c r="A43" s="3" t="s">
        <v>82</v>
      </c>
      <c r="D43" s="5">
        <v>15</v>
      </c>
      <c r="E43" s="24"/>
      <c r="F43" s="40">
        <f>D43*E43</f>
        <v>0</v>
      </c>
      <c r="I43" s="42"/>
    </row>
    <row r="44" spans="1:9" ht="12">
      <c r="A44" s="3" t="s">
        <v>84</v>
      </c>
      <c r="D44" s="5">
        <v>15</v>
      </c>
      <c r="E44" s="24"/>
      <c r="F44" s="40">
        <f>D44*E44</f>
        <v>0</v>
      </c>
      <c r="I44" s="42"/>
    </row>
    <row r="45" spans="1:9" ht="15" customHeight="1">
      <c r="A45" s="3" t="s">
        <v>85</v>
      </c>
      <c r="D45" s="5">
        <v>15</v>
      </c>
      <c r="E45" s="24"/>
      <c r="F45" s="40">
        <f>D45*E45</f>
        <v>0</v>
      </c>
      <c r="I45" s="42"/>
    </row>
    <row r="46" spans="1:9" ht="12">
      <c r="A46" s="3" t="s">
        <v>88</v>
      </c>
      <c r="D46" s="5">
        <v>15</v>
      </c>
      <c r="E46" s="24"/>
      <c r="F46" s="40">
        <f>D46*E46</f>
        <v>0</v>
      </c>
      <c r="I46" s="42"/>
    </row>
    <row r="47" spans="1:9" ht="12">
      <c r="A47" s="3" t="s">
        <v>86</v>
      </c>
      <c r="D47" s="5">
        <v>15</v>
      </c>
      <c r="E47" s="24"/>
      <c r="F47" s="40">
        <f>D47*E47</f>
        <v>0</v>
      </c>
      <c r="I47" s="42"/>
    </row>
    <row r="48" spans="1:9" ht="12">
      <c r="A48" s="41" t="s">
        <v>7</v>
      </c>
      <c r="F48" s="40"/>
      <c r="I48" s="42"/>
    </row>
    <row r="49" spans="1:9" ht="12">
      <c r="A49" s="2" t="s">
        <v>80</v>
      </c>
      <c r="D49" s="5">
        <v>19</v>
      </c>
      <c r="E49" s="24"/>
      <c r="F49" s="40">
        <f>D49*E49</f>
        <v>0</v>
      </c>
      <c r="I49" s="42"/>
    </row>
    <row r="50" spans="1:9" ht="12">
      <c r="A50" s="1" t="s">
        <v>81</v>
      </c>
      <c r="D50" s="5">
        <v>19</v>
      </c>
      <c r="E50" s="24"/>
      <c r="F50" s="40">
        <f>D50*E50</f>
        <v>0</v>
      </c>
      <c r="I50" s="42"/>
    </row>
    <row r="51" spans="1:9" ht="12">
      <c r="A51" s="1" t="s">
        <v>82</v>
      </c>
      <c r="D51" s="5">
        <v>19</v>
      </c>
      <c r="E51" s="24"/>
      <c r="F51" s="40">
        <f aca="true" t="shared" si="1" ref="F51:F59">D51*E51</f>
        <v>0</v>
      </c>
      <c r="I51" s="42"/>
    </row>
    <row r="52" spans="1:9" ht="12">
      <c r="A52" s="39" t="s">
        <v>42</v>
      </c>
      <c r="D52" s="5">
        <v>14</v>
      </c>
      <c r="E52" s="24"/>
      <c r="F52" s="40">
        <f t="shared" si="1"/>
        <v>0</v>
      </c>
      <c r="I52" s="42"/>
    </row>
    <row r="53" spans="1:6" ht="12">
      <c r="A53" s="39" t="s">
        <v>43</v>
      </c>
      <c r="D53" s="5">
        <v>13</v>
      </c>
      <c r="E53" s="24"/>
      <c r="F53" s="40">
        <f t="shared" si="1"/>
        <v>0</v>
      </c>
    </row>
    <row r="54" spans="1:6" ht="12">
      <c r="A54" s="39" t="s">
        <v>44</v>
      </c>
      <c r="D54" s="5">
        <v>13</v>
      </c>
      <c r="E54" s="24"/>
      <c r="F54" s="40">
        <f t="shared" si="1"/>
        <v>0</v>
      </c>
    </row>
    <row r="55" spans="1:6" ht="12">
      <c r="A55" s="39" t="s">
        <v>45</v>
      </c>
      <c r="D55" s="5">
        <v>14</v>
      </c>
      <c r="E55" s="24"/>
      <c r="F55" s="40">
        <f t="shared" si="1"/>
        <v>0</v>
      </c>
    </row>
    <row r="56" spans="1:6" ht="12">
      <c r="A56" s="39" t="s">
        <v>45</v>
      </c>
      <c r="D56" s="5">
        <v>17</v>
      </c>
      <c r="E56" s="24"/>
      <c r="F56" s="40">
        <f t="shared" si="1"/>
        <v>0</v>
      </c>
    </row>
    <row r="57" spans="1:6" ht="12">
      <c r="A57" s="39" t="s">
        <v>8</v>
      </c>
      <c r="D57" s="5">
        <v>20</v>
      </c>
      <c r="E57" s="24"/>
      <c r="F57" s="40">
        <f t="shared" si="1"/>
        <v>0</v>
      </c>
    </row>
    <row r="58" spans="1:6" ht="12">
      <c r="A58" s="39" t="s">
        <v>46</v>
      </c>
      <c r="D58" s="5">
        <v>20</v>
      </c>
      <c r="E58" s="24"/>
      <c r="F58" s="40">
        <f>D58*E58</f>
        <v>0</v>
      </c>
    </row>
    <row r="59" spans="1:6" ht="12">
      <c r="A59" s="39" t="s">
        <v>41</v>
      </c>
      <c r="D59" s="5">
        <v>28</v>
      </c>
      <c r="E59" s="24"/>
      <c r="F59" s="40">
        <f t="shared" si="1"/>
        <v>0</v>
      </c>
    </row>
    <row r="60" spans="1:6" ht="12" thickBot="1">
      <c r="A60" s="43" t="s">
        <v>9</v>
      </c>
      <c r="B60" s="44"/>
      <c r="C60" s="44"/>
      <c r="D60" s="44"/>
      <c r="E60" s="44"/>
      <c r="F60" s="45">
        <f>SUM(F27:F59)</f>
        <v>0</v>
      </c>
    </row>
    <row r="61" spans="1:3" ht="12">
      <c r="A61" s="8"/>
      <c r="B61" s="11"/>
      <c r="C61" s="11"/>
    </row>
    <row r="62" spans="1:6" ht="12">
      <c r="A62" s="46" t="s">
        <v>38</v>
      </c>
      <c r="B62" s="47" t="s">
        <v>10</v>
      </c>
      <c r="C62" s="8"/>
      <c r="D62" s="8"/>
      <c r="F62" s="31"/>
    </row>
    <row r="63" spans="1:6" ht="14.25" customHeight="1">
      <c r="A63" s="23" t="s">
        <v>14</v>
      </c>
      <c r="B63" s="48">
        <v>53</v>
      </c>
      <c r="C63" s="8"/>
      <c r="D63" s="72"/>
      <c r="E63" s="72"/>
      <c r="F63" s="72"/>
    </row>
    <row r="64" spans="1:6" ht="12">
      <c r="A64" s="23" t="s">
        <v>59</v>
      </c>
      <c r="B64" s="49"/>
      <c r="C64" s="8"/>
      <c r="D64" s="72"/>
      <c r="E64" s="72"/>
      <c r="F64" s="72"/>
    </row>
    <row r="65" spans="1:6" ht="12">
      <c r="A65" s="26" t="s">
        <v>30</v>
      </c>
      <c r="B65" s="50">
        <f>ROUNDUP(B64/B63,0)</f>
        <v>0</v>
      </c>
      <c r="C65" s="8"/>
      <c r="D65" s="72"/>
      <c r="E65" s="72"/>
      <c r="F65" s="72"/>
    </row>
    <row r="66" spans="2:5" ht="12">
      <c r="B66" s="8"/>
      <c r="C66" s="8"/>
      <c r="E66" s="31"/>
    </row>
    <row r="67" spans="1:4" ht="12">
      <c r="A67" s="46" t="s">
        <v>32</v>
      </c>
      <c r="B67" s="20" t="s">
        <v>10</v>
      </c>
      <c r="C67" s="20" t="s">
        <v>4</v>
      </c>
      <c r="D67" s="51"/>
    </row>
    <row r="68" spans="1:4" ht="12">
      <c r="A68" s="23" t="s">
        <v>58</v>
      </c>
      <c r="B68" s="52">
        <v>100</v>
      </c>
      <c r="C68" s="24"/>
      <c r="D68" s="53">
        <f aca="true" t="shared" si="2" ref="D68:D74">B68*C68</f>
        <v>0</v>
      </c>
    </row>
    <row r="69" spans="1:4" ht="12">
      <c r="A69" s="23" t="s">
        <v>48</v>
      </c>
      <c r="B69" s="54">
        <v>180</v>
      </c>
      <c r="C69" s="24"/>
      <c r="D69" s="53">
        <f t="shared" si="2"/>
        <v>0</v>
      </c>
    </row>
    <row r="70" spans="1:4" ht="12">
      <c r="A70" s="23" t="s">
        <v>49</v>
      </c>
      <c r="B70" s="54">
        <v>185</v>
      </c>
      <c r="C70" s="24"/>
      <c r="D70" s="53">
        <f t="shared" si="2"/>
        <v>0</v>
      </c>
    </row>
    <row r="71" spans="1:4" ht="12">
      <c r="A71" s="23" t="s">
        <v>47</v>
      </c>
      <c r="B71" s="54">
        <v>185</v>
      </c>
      <c r="C71" s="24"/>
      <c r="D71" s="53">
        <f t="shared" si="2"/>
        <v>0</v>
      </c>
    </row>
    <row r="72" spans="1:4" ht="12">
      <c r="A72" s="23" t="s">
        <v>50</v>
      </c>
      <c r="B72" s="54"/>
      <c r="C72" s="24"/>
      <c r="D72" s="53">
        <f t="shared" si="2"/>
        <v>0</v>
      </c>
    </row>
    <row r="73" spans="1:4" ht="12">
      <c r="A73" s="55" t="s">
        <v>52</v>
      </c>
      <c r="B73" s="56">
        <v>200</v>
      </c>
      <c r="C73" s="24"/>
      <c r="D73" s="53">
        <f t="shared" si="2"/>
        <v>0</v>
      </c>
    </row>
    <row r="74" spans="1:4" ht="12">
      <c r="A74" s="55" t="s">
        <v>53</v>
      </c>
      <c r="B74" s="56">
        <v>225</v>
      </c>
      <c r="C74" s="24"/>
      <c r="D74" s="53">
        <f t="shared" si="2"/>
        <v>0</v>
      </c>
    </row>
    <row r="75" spans="1:4" ht="12">
      <c r="A75" s="55" t="s">
        <v>56</v>
      </c>
      <c r="B75" s="56">
        <v>245</v>
      </c>
      <c r="C75" s="24"/>
      <c r="D75" s="53">
        <f>B75*C75</f>
        <v>0</v>
      </c>
    </row>
    <row r="76" spans="1:4" ht="12">
      <c r="A76" s="55" t="s">
        <v>54</v>
      </c>
      <c r="B76" s="56">
        <v>200</v>
      </c>
      <c r="C76" s="24"/>
      <c r="D76" s="53">
        <f>B76*C76</f>
        <v>0</v>
      </c>
    </row>
    <row r="77" spans="1:4" ht="12">
      <c r="A77" s="55" t="s">
        <v>55</v>
      </c>
      <c r="B77" s="56">
        <v>200</v>
      </c>
      <c r="C77" s="24"/>
      <c r="D77" s="53">
        <f>B77*C77</f>
        <v>0</v>
      </c>
    </row>
    <row r="78" spans="1:4" ht="12">
      <c r="A78" s="23"/>
      <c r="D78" s="53"/>
    </row>
    <row r="79" spans="1:4" ht="12">
      <c r="A79" s="57" t="s">
        <v>11</v>
      </c>
      <c r="B79" s="58">
        <v>4</v>
      </c>
      <c r="C79" s="24"/>
      <c r="D79" s="53">
        <f>B79*C79</f>
        <v>0</v>
      </c>
    </row>
    <row r="80" spans="1:4" ht="12">
      <c r="A80" s="23"/>
      <c r="D80" s="53"/>
    </row>
    <row r="81" spans="1:4" ht="12">
      <c r="A81" s="59" t="s">
        <v>12</v>
      </c>
      <c r="B81" s="6"/>
      <c r="C81" s="60"/>
      <c r="D81" s="61">
        <f>SUM(D69:D80)</f>
        <v>0</v>
      </c>
    </row>
    <row r="82" spans="1:3" ht="12">
      <c r="A82" s="62"/>
      <c r="B82" s="8"/>
      <c r="C82" s="8"/>
    </row>
    <row r="83" spans="1:5" ht="12">
      <c r="A83" s="11" t="s">
        <v>33</v>
      </c>
      <c r="B83" s="63"/>
      <c r="C83" s="63"/>
      <c r="D83" s="9"/>
      <c r="E83" s="64">
        <f>F25+F60+D81</f>
        <v>0</v>
      </c>
    </row>
    <row r="84" spans="1:5" ht="12" thickBot="1">
      <c r="A84" s="4" t="s">
        <v>40</v>
      </c>
      <c r="B84" s="8"/>
      <c r="C84" s="8"/>
      <c r="E84" s="29">
        <f>E83*20%</f>
        <v>0</v>
      </c>
    </row>
    <row r="85" spans="1:5" ht="12" thickBot="1">
      <c r="A85" s="65" t="s">
        <v>34</v>
      </c>
      <c r="B85" s="66"/>
      <c r="C85" s="66"/>
      <c r="D85" s="67"/>
      <c r="E85" s="68">
        <f>SUM(E83:E84)</f>
        <v>0</v>
      </c>
    </row>
    <row r="86" spans="1:6" ht="12">
      <c r="A86" s="11"/>
      <c r="B86" s="8"/>
      <c r="C86" s="8"/>
      <c r="F86" s="4" t="s">
        <v>35</v>
      </c>
    </row>
    <row r="87" spans="1:6" ht="12">
      <c r="A87" s="11"/>
      <c r="B87" s="8"/>
      <c r="C87" s="8"/>
      <c r="F87" s="4"/>
    </row>
    <row r="88" spans="1:6" ht="12">
      <c r="A88" s="11"/>
      <c r="B88" s="8"/>
      <c r="C88" s="8"/>
      <c r="F88" s="4"/>
    </row>
    <row r="89" spans="1:3" ht="12">
      <c r="A89" s="8" t="s">
        <v>13</v>
      </c>
      <c r="B89" s="8"/>
      <c r="C89" s="8"/>
    </row>
    <row r="90" ht="12">
      <c r="A90" s="5" t="s">
        <v>15</v>
      </c>
    </row>
    <row r="91" ht="12">
      <c r="A91" s="5" t="s">
        <v>76</v>
      </c>
    </row>
    <row r="92" ht="12">
      <c r="A92" s="5" t="s">
        <v>75</v>
      </c>
    </row>
    <row r="94" spans="1:4" ht="12">
      <c r="A94" s="8" t="s">
        <v>62</v>
      </c>
      <c r="C94" s="5" t="s">
        <v>77</v>
      </c>
      <c r="D94" s="29">
        <v>100</v>
      </c>
    </row>
    <row r="95" spans="1:5" ht="12">
      <c r="A95" s="8" t="s">
        <v>16</v>
      </c>
      <c r="B95" s="8"/>
      <c r="C95" s="8"/>
      <c r="D95" s="4" t="s">
        <v>17</v>
      </c>
      <c r="E95" s="4"/>
    </row>
    <row r="96" spans="1:5" ht="12">
      <c r="A96" s="5" t="s">
        <v>69</v>
      </c>
      <c r="D96" s="29">
        <v>4</v>
      </c>
      <c r="E96" s="29"/>
    </row>
    <row r="97" spans="4:5" ht="12">
      <c r="D97" s="69"/>
      <c r="E97" s="29"/>
    </row>
    <row r="98" spans="1:4" ht="12">
      <c r="A98" s="5" t="s">
        <v>18</v>
      </c>
      <c r="D98" s="29">
        <v>5</v>
      </c>
    </row>
    <row r="99" spans="1:4" ht="12">
      <c r="A99" s="5" t="s">
        <v>19</v>
      </c>
      <c r="D99" s="29">
        <v>6</v>
      </c>
    </row>
    <row r="100" spans="1:4" ht="12">
      <c r="A100" s="5" t="s">
        <v>68</v>
      </c>
      <c r="D100" s="29">
        <v>6</v>
      </c>
    </row>
    <row r="102" ht="12">
      <c r="A102" s="70" t="s">
        <v>20</v>
      </c>
    </row>
  </sheetData>
  <sheetProtection/>
  <mergeCells count="6">
    <mergeCell ref="A1:D1"/>
    <mergeCell ref="D63:F65"/>
    <mergeCell ref="A8:F8"/>
    <mergeCell ref="E27:F27"/>
    <mergeCell ref="A7:G7"/>
    <mergeCell ref="A13:F13"/>
  </mergeCells>
  <printOptions/>
  <pageMargins left="0.7" right="0.7" top="0.75" bottom="0.75" header="0.3" footer="0.3"/>
  <pageSetup horizontalDpi="600" verticalDpi="600" orientation="portrait" r:id="rId1"/>
  <headerFooter>
    <oddHeader>&amp;L&amp;"Avalanche,Bold"Bandon Crossings Event Beverage Order&amp;"Avalanche,Normal"
</oddHeader>
    <oddFooter>&amp;L&amp;9September 1,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Smith</dc:creator>
  <cp:keywords/>
  <dc:description/>
  <cp:lastModifiedBy>Carla Smith</cp:lastModifiedBy>
  <cp:lastPrinted>2022-09-01T20:27:15Z</cp:lastPrinted>
  <dcterms:created xsi:type="dcterms:W3CDTF">2020-03-03T22:39:40Z</dcterms:created>
  <dcterms:modified xsi:type="dcterms:W3CDTF">2022-09-12T16:28:11Z</dcterms:modified>
  <cp:category/>
  <cp:version/>
  <cp:contentType/>
  <cp:contentStatus/>
</cp:coreProperties>
</file>